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activeTab="3"/>
  </bookViews>
  <sheets>
    <sheet name="доходы" sheetId="1" r:id="rId1"/>
    <sheet name="расходы" sheetId="2" r:id="rId2"/>
    <sheet name="расходы по разделам" sheetId="3" r:id="rId3"/>
    <sheet name="ИФДБ" sheetId="4" r:id="rId4"/>
    <sheet name="численность" sheetId="5" r:id="rId5"/>
  </sheets>
  <definedNames>
    <definedName name="_GoBack" localSheetId="4">численность!$B$4</definedName>
    <definedName name="_xlnm._FilterDatabase" localSheetId="1" hidden="1">расходы!$A$13:$I$176</definedName>
  </definedNames>
  <calcPr calcId="144525" refMode="R1C1"/>
</workbook>
</file>

<file path=xl/calcChain.xml><?xml version="1.0" encoding="utf-8"?>
<calcChain xmlns="http://schemas.openxmlformats.org/spreadsheetml/2006/main">
  <c r="H29" i="3" l="1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30" i="3"/>
  <c r="H30" i="3" s="1"/>
  <c r="F30" i="3"/>
  <c r="H10" i="3"/>
  <c r="E19" i="4"/>
  <c r="D18" i="4"/>
  <c r="D17" i="4" s="1"/>
  <c r="C18" i="4"/>
  <c r="C17" i="4" s="1"/>
  <c r="C16" i="4" s="1"/>
  <c r="E15" i="4"/>
  <c r="D14" i="4"/>
  <c r="H27" i="2"/>
  <c r="G27" i="2"/>
  <c r="H122" i="2"/>
  <c r="H119" i="2" s="1"/>
  <c r="H103" i="2"/>
  <c r="H105" i="2"/>
  <c r="I175" i="2"/>
  <c r="H157" i="2"/>
  <c r="H45" i="2"/>
  <c r="H42" i="2"/>
  <c r="I174" i="2"/>
  <c r="I173" i="2" s="1"/>
  <c r="I172" i="2" s="1"/>
  <c r="I171" i="2" s="1"/>
  <c r="H174" i="2"/>
  <c r="H173" i="2" s="1"/>
  <c r="H172" i="2" s="1"/>
  <c r="H171" i="2" s="1"/>
  <c r="G174" i="2"/>
  <c r="G173" i="2" s="1"/>
  <c r="G172" i="2" s="1"/>
  <c r="G171" i="2" s="1"/>
  <c r="G122" i="2"/>
  <c r="G119" i="2" s="1"/>
  <c r="I118" i="2" s="1"/>
  <c r="G105" i="2"/>
  <c r="I94" i="2"/>
  <c r="I93" i="2" s="1"/>
  <c r="H94" i="2"/>
  <c r="H93" i="2" s="1"/>
  <c r="G94" i="2"/>
  <c r="G93" i="2" s="1"/>
  <c r="G78" i="2"/>
  <c r="H35" i="2"/>
  <c r="H32" i="2" s="1"/>
  <c r="G35" i="2"/>
  <c r="G32" i="2" s="1"/>
  <c r="I169" i="2"/>
  <c r="H168" i="2"/>
  <c r="G168" i="2"/>
  <c r="H167" i="2"/>
  <c r="G167" i="2"/>
  <c r="G166" i="2" s="1"/>
  <c r="G165" i="2" s="1"/>
  <c r="I164" i="2"/>
  <c r="H163" i="2"/>
  <c r="G163" i="2"/>
  <c r="H162" i="2"/>
  <c r="H161" i="2" s="1"/>
  <c r="H160" i="2" s="1"/>
  <c r="G162" i="2"/>
  <c r="G161" i="2" s="1"/>
  <c r="I159" i="2"/>
  <c r="H158" i="2"/>
  <c r="G158" i="2"/>
  <c r="G157" i="2"/>
  <c r="G156" i="2" s="1"/>
  <c r="I155" i="2"/>
  <c r="H154" i="2"/>
  <c r="G154" i="2"/>
  <c r="H153" i="2"/>
  <c r="G153" i="2"/>
  <c r="I152" i="2"/>
  <c r="H151" i="2"/>
  <c r="G151" i="2"/>
  <c r="H150" i="2"/>
  <c r="G150" i="2"/>
  <c r="I148" i="2"/>
  <c r="H147" i="2"/>
  <c r="G147" i="2"/>
  <c r="H146" i="2"/>
  <c r="H145" i="2" s="1"/>
  <c r="G146" i="2"/>
  <c r="G145" i="2" s="1"/>
  <c r="I143" i="2"/>
  <c r="H142" i="2"/>
  <c r="G142" i="2"/>
  <c r="H141" i="2"/>
  <c r="G141" i="2"/>
  <c r="G140" i="2" s="1"/>
  <c r="G139" i="2" s="1"/>
  <c r="I138" i="2"/>
  <c r="H137" i="2"/>
  <c r="G137" i="2"/>
  <c r="H136" i="2"/>
  <c r="G136" i="2"/>
  <c r="I135" i="2"/>
  <c r="H134" i="2"/>
  <c r="G134" i="2"/>
  <c r="H133" i="2"/>
  <c r="G133" i="2"/>
  <c r="I131" i="2"/>
  <c r="H130" i="2"/>
  <c r="G130" i="2"/>
  <c r="H129" i="2"/>
  <c r="G129" i="2"/>
  <c r="H128" i="2"/>
  <c r="G128" i="2"/>
  <c r="I126" i="2"/>
  <c r="H125" i="2"/>
  <c r="G125" i="2"/>
  <c r="H124" i="2"/>
  <c r="G124" i="2"/>
  <c r="I121" i="2"/>
  <c r="H120" i="2"/>
  <c r="G120" i="2"/>
  <c r="H117" i="2"/>
  <c r="G117" i="2"/>
  <c r="I116" i="2"/>
  <c r="H115" i="2"/>
  <c r="G115" i="2"/>
  <c r="H114" i="2"/>
  <c r="G114" i="2"/>
  <c r="H110" i="2"/>
  <c r="G110" i="2"/>
  <c r="H109" i="2"/>
  <c r="H108" i="2" s="1"/>
  <c r="G109" i="2"/>
  <c r="G108" i="2" s="1"/>
  <c r="I107" i="2"/>
  <c r="I104" i="2"/>
  <c r="G103" i="2"/>
  <c r="G102" i="2"/>
  <c r="G101" i="2" s="1"/>
  <c r="H99" i="2"/>
  <c r="H98" i="2" s="1"/>
  <c r="H97" i="2" s="1"/>
  <c r="G99" i="2"/>
  <c r="G98" i="2" s="1"/>
  <c r="G97" i="2" s="1"/>
  <c r="I92" i="2"/>
  <c r="H91" i="2"/>
  <c r="G91" i="2"/>
  <c r="H90" i="2"/>
  <c r="G90" i="2"/>
  <c r="I89" i="2"/>
  <c r="H88" i="2"/>
  <c r="G88" i="2"/>
  <c r="H87" i="2"/>
  <c r="G87" i="2"/>
  <c r="I86" i="2"/>
  <c r="H85" i="2"/>
  <c r="G85" i="2"/>
  <c r="H84" i="2"/>
  <c r="G84" i="2"/>
  <c r="I83" i="2"/>
  <c r="H82" i="2"/>
  <c r="G82" i="2"/>
  <c r="H81" i="2"/>
  <c r="G81" i="2"/>
  <c r="I80" i="2"/>
  <c r="H79" i="2"/>
  <c r="G79" i="2"/>
  <c r="H78" i="2"/>
  <c r="I78" i="2" s="1"/>
  <c r="H75" i="2"/>
  <c r="G75" i="2"/>
  <c r="H74" i="2"/>
  <c r="G74" i="2"/>
  <c r="H72" i="2"/>
  <c r="G72" i="2"/>
  <c r="H71" i="2"/>
  <c r="H70" i="2" s="1"/>
  <c r="G71" i="2"/>
  <c r="G70" i="2" s="1"/>
  <c r="I65" i="2"/>
  <c r="H64" i="2"/>
  <c r="G64" i="2"/>
  <c r="H63" i="2"/>
  <c r="G63" i="2"/>
  <c r="I62" i="2"/>
  <c r="H61" i="2"/>
  <c r="G61" i="2"/>
  <c r="G60" i="2" s="1"/>
  <c r="H58" i="2"/>
  <c r="G58" i="2"/>
  <c r="H57" i="2"/>
  <c r="G57" i="2"/>
  <c r="H55" i="2"/>
  <c r="H54" i="2" s="1"/>
  <c r="G55" i="2"/>
  <c r="G54" i="2" s="1"/>
  <c r="H51" i="2"/>
  <c r="G51" i="2"/>
  <c r="H50" i="2"/>
  <c r="H49" i="2" s="1"/>
  <c r="G50" i="2"/>
  <c r="G49" i="2" s="1"/>
  <c r="I68" i="2"/>
  <c r="H67" i="2"/>
  <c r="H66" i="2" s="1"/>
  <c r="G67" i="2"/>
  <c r="I48" i="2"/>
  <c r="H47" i="2"/>
  <c r="G47" i="2"/>
  <c r="G44" i="2" s="1"/>
  <c r="I46" i="2"/>
  <c r="G45" i="2"/>
  <c r="I43" i="2"/>
  <c r="G42" i="2"/>
  <c r="I42" i="2" s="1"/>
  <c r="I41" i="2"/>
  <c r="H40" i="2"/>
  <c r="G40" i="2"/>
  <c r="I39" i="2"/>
  <c r="H38" i="2"/>
  <c r="G38" i="2"/>
  <c r="H37" i="2"/>
  <c r="G37" i="2"/>
  <c r="I34" i="2"/>
  <c r="H33" i="2"/>
  <c r="G33" i="2"/>
  <c r="I28" i="2"/>
  <c r="I26" i="2"/>
  <c r="H25" i="2"/>
  <c r="G25" i="2"/>
  <c r="G24" i="2" s="1"/>
  <c r="I23" i="2"/>
  <c r="H22" i="2"/>
  <c r="G22" i="2"/>
  <c r="I21" i="2"/>
  <c r="H20" i="2"/>
  <c r="G20" i="2"/>
  <c r="I19" i="2"/>
  <c r="H18" i="2"/>
  <c r="G18" i="2"/>
  <c r="I15" i="2"/>
  <c r="H14" i="2"/>
  <c r="G14" i="2"/>
  <c r="H13" i="2"/>
  <c r="G13" i="2"/>
  <c r="G12" i="2" s="1"/>
  <c r="E24" i="1"/>
  <c r="D24" i="1"/>
  <c r="F25" i="1"/>
  <c r="E17" i="1"/>
  <c r="E16" i="1" s="1"/>
  <c r="D17" i="1"/>
  <c r="D16" i="1" s="1"/>
  <c r="E21" i="1"/>
  <c r="D21" i="1"/>
  <c r="F29" i="1"/>
  <c r="E28" i="1"/>
  <c r="E26" i="1" s="1"/>
  <c r="D28" i="1"/>
  <c r="D26" i="1" s="1"/>
  <c r="E36" i="1"/>
  <c r="E35" i="1" s="1"/>
  <c r="E34" i="1" s="1"/>
  <c r="D36" i="1"/>
  <c r="F38" i="1"/>
  <c r="F37" i="1"/>
  <c r="F22" i="1"/>
  <c r="F20" i="1"/>
  <c r="F18" i="1"/>
  <c r="F41" i="1"/>
  <c r="F43" i="1"/>
  <c r="E40" i="1"/>
  <c r="E42" i="1"/>
  <c r="D40" i="1"/>
  <c r="D42" i="1"/>
  <c r="D15" i="1" l="1"/>
  <c r="D14" i="1" s="1"/>
  <c r="F24" i="1"/>
  <c r="E18" i="4"/>
  <c r="E17" i="4"/>
  <c r="C14" i="4"/>
  <c r="C13" i="4" s="1"/>
  <c r="C12" i="4" s="1"/>
  <c r="C20" i="4" s="1"/>
  <c r="C11" i="4" s="1"/>
  <c r="D13" i="4"/>
  <c r="D16" i="4"/>
  <c r="H77" i="2"/>
  <c r="H69" i="2" s="1"/>
  <c r="G77" i="2"/>
  <c r="G69" i="2" s="1"/>
  <c r="I90" i="2"/>
  <c r="G31" i="2"/>
  <c r="I33" i="2"/>
  <c r="I133" i="2"/>
  <c r="I128" i="2"/>
  <c r="I110" i="2"/>
  <c r="I63" i="2"/>
  <c r="I22" i="2"/>
  <c r="H17" i="2"/>
  <c r="I64" i="2"/>
  <c r="I61" i="2"/>
  <c r="H60" i="2"/>
  <c r="H53" i="2" s="1"/>
  <c r="I85" i="2"/>
  <c r="I87" i="2"/>
  <c r="I136" i="2"/>
  <c r="I79" i="2"/>
  <c r="I124" i="2"/>
  <c r="I167" i="2"/>
  <c r="I153" i="2"/>
  <c r="I151" i="2"/>
  <c r="I147" i="2"/>
  <c r="I137" i="2"/>
  <c r="I134" i="2"/>
  <c r="I125" i="2"/>
  <c r="I119" i="2"/>
  <c r="I88" i="2"/>
  <c r="I32" i="2"/>
  <c r="I103" i="2"/>
  <c r="I109" i="2"/>
  <c r="G113" i="2"/>
  <c r="G112" i="2" s="1"/>
  <c r="I111" i="2" s="1"/>
  <c r="I115" i="2"/>
  <c r="I120" i="2"/>
  <c r="I129" i="2"/>
  <c r="G132" i="2"/>
  <c r="G127" i="2" s="1"/>
  <c r="I142" i="2"/>
  <c r="G149" i="2"/>
  <c r="G144" i="2" s="1"/>
  <c r="I158" i="2"/>
  <c r="I108" i="2"/>
  <c r="I14" i="2"/>
  <c r="I91" i="2"/>
  <c r="H149" i="2"/>
  <c r="I154" i="2"/>
  <c r="I67" i="2"/>
  <c r="G66" i="2"/>
  <c r="I66" i="2" s="1"/>
  <c r="I37" i="2"/>
  <c r="G17" i="2"/>
  <c r="I13" i="2"/>
  <c r="I27" i="2"/>
  <c r="I47" i="2"/>
  <c r="I84" i="2"/>
  <c r="I150" i="2"/>
  <c r="H166" i="2"/>
  <c r="G170" i="2"/>
  <c r="H170" i="2"/>
  <c r="I170" i="2"/>
  <c r="I163" i="2"/>
  <c r="I38" i="2"/>
  <c r="I81" i="2"/>
  <c r="I130" i="2"/>
  <c r="I20" i="2"/>
  <c r="I25" i="2"/>
  <c r="I40" i="2"/>
  <c r="I45" i="2"/>
  <c r="I82" i="2"/>
  <c r="I105" i="2"/>
  <c r="I114" i="2"/>
  <c r="I141" i="2"/>
  <c r="I157" i="2"/>
  <c r="I168" i="2"/>
  <c r="G160" i="2"/>
  <c r="I160" i="2" s="1"/>
  <c r="I161" i="2"/>
  <c r="G96" i="2"/>
  <c r="I145" i="2"/>
  <c r="I18" i="2"/>
  <c r="I146" i="2"/>
  <c r="I162" i="2"/>
  <c r="H12" i="2"/>
  <c r="H24" i="2"/>
  <c r="H44" i="2"/>
  <c r="H31" i="2" s="1"/>
  <c r="H102" i="2"/>
  <c r="H101" i="2" s="1"/>
  <c r="H113" i="2"/>
  <c r="H132" i="2"/>
  <c r="H140" i="2"/>
  <c r="H156" i="2"/>
  <c r="I156" i="2" s="1"/>
  <c r="E15" i="1"/>
  <c r="E14" i="1" s="1"/>
  <c r="F14" i="1" s="1"/>
  <c r="F42" i="1"/>
  <c r="F26" i="1"/>
  <c r="F17" i="1"/>
  <c r="F16" i="1"/>
  <c r="F21" i="1"/>
  <c r="E39" i="1"/>
  <c r="E33" i="1" s="1"/>
  <c r="F36" i="1"/>
  <c r="D39" i="1"/>
  <c r="D35" i="1"/>
  <c r="F40" i="1"/>
  <c r="F28" i="1"/>
  <c r="F35" i="1" l="1"/>
  <c r="D34" i="1"/>
  <c r="I60" i="2"/>
  <c r="E13" i="4"/>
  <c r="D12" i="4"/>
  <c r="E12" i="4" s="1"/>
  <c r="E14" i="4"/>
  <c r="E16" i="4"/>
  <c r="G16" i="2"/>
  <c r="G11" i="2" s="1"/>
  <c r="G10" i="2" s="1"/>
  <c r="I17" i="2"/>
  <c r="H16" i="2"/>
  <c r="I149" i="2"/>
  <c r="G53" i="2"/>
  <c r="I53" i="2" s="1"/>
  <c r="I166" i="2"/>
  <c r="H165" i="2"/>
  <c r="I165" i="2" s="1"/>
  <c r="I102" i="2"/>
  <c r="I113" i="2"/>
  <c r="H112" i="2"/>
  <c r="I112" i="2" s="1"/>
  <c r="I12" i="2"/>
  <c r="I132" i="2"/>
  <c r="H127" i="2"/>
  <c r="I127" i="2" s="1"/>
  <c r="I24" i="2"/>
  <c r="I140" i="2"/>
  <c r="H139" i="2"/>
  <c r="I139" i="2" s="1"/>
  <c r="I44" i="2"/>
  <c r="H144" i="2"/>
  <c r="I144" i="2" s="1"/>
  <c r="I69" i="2"/>
  <c r="I77" i="2"/>
  <c r="E44" i="1"/>
  <c r="F15" i="1"/>
  <c r="F39" i="1"/>
  <c r="D33" i="1" l="1"/>
  <c r="F34" i="1"/>
  <c r="D20" i="4"/>
  <c r="D11" i="4" s="1"/>
  <c r="I16" i="2"/>
  <c r="G29" i="2"/>
  <c r="G176" i="2" s="1"/>
  <c r="G30" i="2"/>
  <c r="I31" i="2"/>
  <c r="H30" i="2"/>
  <c r="H96" i="2"/>
  <c r="I96" i="2" s="1"/>
  <c r="I101" i="2"/>
  <c r="H11" i="2"/>
  <c r="D44" i="1" l="1"/>
  <c r="F44" i="1" s="1"/>
  <c r="F33" i="1"/>
  <c r="I30" i="2"/>
  <c r="H29" i="2"/>
  <c r="I29" i="2" s="1"/>
  <c r="I11" i="2"/>
  <c r="H10" i="2"/>
  <c r="H176" i="2" l="1"/>
  <c r="I176" i="2" s="1"/>
  <c r="I10" i="2"/>
</calcChain>
</file>

<file path=xl/sharedStrings.xml><?xml version="1.0" encoding="utf-8"?>
<sst xmlns="http://schemas.openxmlformats.org/spreadsheetml/2006/main" count="775" uniqueCount="407">
  <si>
    <r>
      <t xml:space="preserve">    </t>
    </r>
    <r>
      <rPr>
        <sz val="10"/>
        <color theme="1"/>
        <rFont val="Times New Roman"/>
        <family val="1"/>
        <charset val="204"/>
      </rPr>
      <t>к Решению (проект) МС МО п. Петро-Славянка</t>
    </r>
    <r>
      <rPr>
        <sz val="11"/>
        <color theme="1"/>
        <rFont val="Times New Roman"/>
        <family val="1"/>
        <charset val="204"/>
      </rPr>
      <t xml:space="preserve">                 </t>
    </r>
  </si>
  <si>
    <r>
      <t xml:space="preserve">                                           от _____________  № ______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</t>
    </r>
  </si>
  <si>
    <t xml:space="preserve">Отчет об исполнении </t>
  </si>
  <si>
    <t xml:space="preserve"> бюджета внутригородского  муниципального образования Санкт-Петербурга</t>
  </si>
  <si>
    <t>Код администратора доходов</t>
  </si>
  <si>
    <t>Код источника доходов</t>
  </si>
  <si>
    <t>Наименование источника доходов</t>
  </si>
  <si>
    <t>План</t>
  </si>
  <si>
    <t>Год</t>
  </si>
  <si>
    <t>Сумма, тыс. руб.</t>
  </si>
  <si>
    <t>Факт</t>
  </si>
  <si>
    <t>%</t>
  </si>
  <si>
    <t>выполнения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</si>
  <si>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</si>
  <si>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</si>
  <si>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</si>
  <si>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</si>
  <si>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</si>
  <si>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</si>
  <si>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</si>
  <si>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</si>
  <si>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</si>
  <si>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</si>
  <si>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</si>
  <si>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1 05 02000 00 0000 110</t>
  </si>
  <si>
    <t>Единый налог на вмененный доход для отдельных видов деятельности</t>
  </si>
  <si>
    <t>1 05 02010 02 0000 110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</si>
  <si>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</si>
  <si>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</si>
  <si>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</si>
  <si>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</si>
  <si>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</si>
  <si>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</si>
  <si>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1 16 00000 00 0000 000</t>
  </si>
  <si>
    <t>ШТРАФЫ, САНКЦИИ, ВОЗМЕЩЕНИЕ УЩЕРБА</t>
  </si>
  <si>
    <t>1 16 90030 03 0000 140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</si>
  <si>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</si>
  <si>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1 17 00000 00 0000 000</t>
  </si>
  <si>
    <t>ПРОЧИЕ НЕНАЛОГОВЫЕ ДОХОДЫ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</si>
  <si>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</si>
  <si>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</si>
  <si>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</si>
  <si>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</si>
  <si>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</si>
  <si>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</si>
  <si>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</si>
  <si>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</si>
  <si>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</si>
  <si>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</si>
  <si>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</si>
  <si>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</si>
  <si>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Итого доходов</t>
  </si>
  <si>
    <t>за 2019 год</t>
  </si>
  <si>
    <t>2 02 30027 03 0000 150</t>
  </si>
  <si>
    <t>2 02 30027 00 0000 150</t>
  </si>
  <si>
    <t>2 02 30024 03 0000 150</t>
  </si>
  <si>
    <t>2 02 30024 00 0000 150</t>
  </si>
  <si>
    <t>2 02 30000 00 0000 150</t>
  </si>
  <si>
    <t>2 02 10001 03 0000 150</t>
  </si>
  <si>
    <t>2 02 10001 00 0000 150</t>
  </si>
  <si>
    <t>2 02 10000 00 0000 150</t>
  </si>
  <si>
    <t>2 02 19999 03 0000 150</t>
  </si>
  <si>
    <t>Прочие дотации бюджетам внутригородских муниципальных образований городов федерального значения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</si>
  <si>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</si>
  <si>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1 16 33030 03 0000 140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</si>
  <si>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внутригородских муниципальных образований городов федерального значения</t>
  </si>
  <si>
    <t>1 05 01012 01 0000 110</t>
  </si>
  <si>
    <t>Приложение 2</t>
  </si>
  <si>
    <t>к  Решению (проект) МС МО п. Петро-Славянка</t>
  </si>
  <si>
    <t>от ___________ № ________</t>
  </si>
  <si>
    <t>тыс.руб.</t>
  </si>
  <si>
    <t>№ п/п</t>
  </si>
  <si>
    <t>Наименование</t>
  </si>
  <si>
    <t>Код ГБРС</t>
  </si>
  <si>
    <t>Раздел</t>
  </si>
  <si>
    <t>Целевая статья</t>
  </si>
  <si>
    <t>Вид расходов</t>
  </si>
  <si>
    <t>Назначено по бюджету</t>
  </si>
  <si>
    <t xml:space="preserve">Исполнено </t>
  </si>
  <si>
    <r>
      <t xml:space="preserve">% </t>
    </r>
    <r>
      <rPr>
        <b/>
        <sz val="8"/>
        <rFont val="Times New Roman"/>
        <family val="1"/>
        <charset val="204"/>
      </rPr>
      <t>исполнения</t>
    </r>
  </si>
  <si>
    <t xml:space="preserve">МУНИЦИПАЛЬНЫЙ СОВЕТ </t>
  </si>
  <si>
    <t>Общегосударственные вопросы</t>
  </si>
  <si>
    <t>0100</t>
  </si>
  <si>
    <t>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</si>
  <si>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</si>
  <si>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</si>
  <si>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</t>
  </si>
  <si>
    <t>Глава муниципального образования</t>
  </si>
  <si>
    <t>00200 00011</t>
  </si>
  <si>
    <t>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</si>
  <si>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</si>
  <si>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</si>
  <si>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</si>
  <si>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</si>
  <si>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</si>
  <si>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2.1.</t>
  </si>
  <si>
    <t>Аппарат представительного органа муниципального образования</t>
  </si>
  <si>
    <t>00200 00021</t>
  </si>
  <si>
    <t>2.1.1</t>
  </si>
  <si>
    <t>2.1.2</t>
  </si>
  <si>
    <t>2.1.3</t>
  </si>
  <si>
    <t>Иные бюджетные ассигнования</t>
  </si>
  <si>
    <t>Уплата налогов, сборов и иных платежей</t>
  </si>
  <si>
    <t>2.2.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</si>
  <si>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</si>
  <si>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00200 00022</t>
  </si>
  <si>
    <t>2.2.1</t>
  </si>
  <si>
    <t>Компенсации депутатам представительного органа муниципального образования, для которых депутатская деятельность не является основной</t>
  </si>
  <si>
    <t>2.3</t>
  </si>
  <si>
    <t>Другие расходы аппарата представительного органа муниципального образования</t>
  </si>
  <si>
    <t>09200 00441</t>
  </si>
  <si>
    <t>2.3.1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</si>
  <si>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</si>
  <si>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</si>
  <si>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</si>
  <si>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</si>
  <si>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1.1.</t>
  </si>
  <si>
    <t>Глава местной администрации (исполнительно-распорядительного органа муниципального образования)</t>
  </si>
  <si>
    <t>00200 00031</t>
  </si>
  <si>
    <t>Расходы на выплаты персоналу органов местного самоуправления</t>
  </si>
  <si>
    <t>1.2.</t>
  </si>
  <si>
    <t>Содержание и обеспечение деятельности местной администрации по решению вопросов местного значения</t>
  </si>
  <si>
    <t>00200 00032</t>
  </si>
  <si>
    <t>1.2.1</t>
  </si>
  <si>
    <t>1.2.2</t>
  </si>
  <si>
    <t>1.2.3</t>
  </si>
  <si>
    <t>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</si>
  <si>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</si>
  <si>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</si>
  <si>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1.3.1</t>
  </si>
  <si>
    <t>1.3.1.1</t>
  </si>
  <si>
    <t>1.3.2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</si>
  <si>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</si>
  <si>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</si>
  <si>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Резервные фонды</t>
  </si>
  <si>
    <t>0111</t>
  </si>
  <si>
    <t>2.1</t>
  </si>
  <si>
    <t>Резервный фонд местной администрации</t>
  </si>
  <si>
    <t>07000 00061</t>
  </si>
  <si>
    <t>Резервные средства</t>
  </si>
  <si>
    <t>3.</t>
  </si>
  <si>
    <t>Другие общегосударственные вопросы</t>
  </si>
  <si>
    <t>0113</t>
  </si>
  <si>
    <t>3.1</t>
  </si>
  <si>
    <t>Формирование архивных фондов органов местного самоуправления, муниципальных предприятий и учреждений</t>
  </si>
  <si>
    <t>09000 00071</t>
  </si>
  <si>
    <t>3.1.1</t>
  </si>
  <si>
    <t>3.2</t>
  </si>
  <si>
    <t>Установление официальных символов, памятных дат муниципального образования и учреждение звания "Почетный житель муниципального образования"</t>
  </si>
  <si>
    <t>09000 00081</t>
  </si>
  <si>
    <t>3.2.1</t>
  </si>
  <si>
    <t>3.4</t>
  </si>
  <si>
    <t>Расходы на эксплуатацию информационно-телекоммуникационных систем</t>
  </si>
  <si>
    <t>33000 00410</t>
  </si>
  <si>
    <t>3.4.1</t>
  </si>
  <si>
    <t>3.4.1.1</t>
  </si>
  <si>
    <t>3.5</t>
  </si>
  <si>
    <t>Расходы на осуществление закупки товаров, работ и услуг для обеспечения муниципальных нужд</t>
  </si>
  <si>
    <t>33000 00461</t>
  </si>
  <si>
    <t>3.5.1</t>
  </si>
  <si>
    <t>4.</t>
  </si>
  <si>
    <t xml:space="preserve">Национальная безопасность и 
правоохранительная деятельность
</t>
  </si>
  <si>
    <t>0300</t>
  </si>
  <si>
    <t>4.1.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</si>
  <si>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</si>
  <si>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</si>
  <si>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4.1.1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</si>
  <si>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</si>
  <si>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21900 00081</t>
  </si>
  <si>
    <t>4.1.1.1</t>
  </si>
  <si>
    <t>4.1.2</t>
  </si>
  <si>
    <t>Обеспечение своевременного информирования населения об угрозе возникновения или о возникновении чрезвычайной ситуации</t>
  </si>
  <si>
    <t>21900 00091</t>
  </si>
  <si>
    <t>4.1.2.1</t>
  </si>
  <si>
    <t>4.2</t>
  </si>
  <si>
    <t>Другие вопросы в области национальной безопасности и правоохранительной деятельности</t>
  </si>
  <si>
    <t>0314</t>
  </si>
  <si>
    <t>4.2.1</t>
  </si>
  <si>
    <t>Расходы, связанные с финансированием ведомственной целевой программы по противодействию коррупции во внутригородском муниципальном образовании Санкт-Петербурга поселка Петро-Славянка</t>
  </si>
  <si>
    <t>21900 00051</t>
  </si>
  <si>
    <t>4.2.1.1</t>
  </si>
  <si>
    <t>4.2.2</t>
  </si>
  <si>
    <t>Ведомственная целевая программа по профилактике экстремизма и терроризма на территории муниципального образования</t>
  </si>
  <si>
    <t>09200 00521</t>
  </si>
  <si>
    <t>4.2.2.1</t>
  </si>
  <si>
    <t>4.2.3</t>
  </si>
  <si>
    <t>Ведомственная целевая программа по профилактике правонарушений на территории муниципального образования</t>
  </si>
  <si>
    <t>21900 00031</t>
  </si>
  <si>
    <t>4.2.3.1</t>
  </si>
  <si>
    <t>4.2.4</t>
  </si>
  <si>
    <t>Ведомственная целевая программа по профилактике наркомании и участие в реализации мероприятий по охране здоровья граждан от воздействия окружающего табачного дыма, информирование населения о вреде потребления табака</t>
  </si>
  <si>
    <t>21900 00071</t>
  </si>
  <si>
    <t>4.2.4.1</t>
  </si>
  <si>
    <t>4.2.5</t>
  </si>
  <si>
    <t>Расходы, связанные с финансированием ведомственной целевой программы по реализации мер по профилактике дорожно-транспортного травматизма на территории муниципального образования</t>
  </si>
  <si>
    <t>21900 00061</t>
  </si>
  <si>
    <t>4.2.5.1</t>
  </si>
  <si>
    <t>5.</t>
  </si>
  <si>
    <t>Национальная экономика</t>
  </si>
  <si>
    <t>0400</t>
  </si>
  <si>
    <t>5.1</t>
  </si>
  <si>
    <t>Общеэкономические вопросы</t>
  </si>
  <si>
    <t>0401</t>
  </si>
  <si>
    <t>5.1.1</t>
  </si>
  <si>
    <t>Расходы, по временному трудоустройству несовершеннолетних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впервые.</t>
  </si>
  <si>
    <t>21900 00041</t>
  </si>
  <si>
    <t>5.1.1.1</t>
  </si>
  <si>
    <t>5.2</t>
  </si>
  <si>
    <t>Дорожное хозяйство (дорожные фонды)</t>
  </si>
  <si>
    <t>0409</t>
  </si>
  <si>
    <t>5.2.1</t>
  </si>
  <si>
    <t>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 Петербурга)</t>
  </si>
  <si>
    <t>31500 00111</t>
  </si>
  <si>
    <t>5.2.1.1</t>
  </si>
  <si>
    <t>5.2.1.2</t>
  </si>
  <si>
    <t>5.3</t>
  </si>
  <si>
    <t xml:space="preserve">Другие вопросы в области национальной экономики
</t>
  </si>
  <si>
    <t>0412</t>
  </si>
  <si>
    <t>5.3.1</t>
  </si>
  <si>
    <t>Расходы, связанные с реализацией ведомственной целевой программы по содействию развития малого бизнеса на территории  муниципального образования Санкт-Петербурга поселка Петро-Славянка</t>
  </si>
  <si>
    <t>09000 00091</t>
  </si>
  <si>
    <t>5.3.1.1</t>
  </si>
  <si>
    <t>5.3.2</t>
  </si>
  <si>
    <t>5.3.2.1</t>
  </si>
  <si>
    <t>Жилищно-коммунальное хозяйство</t>
  </si>
  <si>
    <t>0500</t>
  </si>
  <si>
    <t>6.</t>
  </si>
  <si>
    <t>Благоустройство</t>
  </si>
  <si>
    <t>0503</t>
  </si>
  <si>
    <t>6.1.</t>
  </si>
  <si>
    <t>Благоустройство придомовых территорий и дворовых территорий, озеленение территории муниципального образования и прочие мероприятиям в области благоустройства территории муниципального образования</t>
  </si>
  <si>
    <t>60000 00131</t>
  </si>
  <si>
    <t>6.1.1</t>
  </si>
  <si>
    <t>6.1.1.1</t>
  </si>
  <si>
    <t>6.1.1.2</t>
  </si>
  <si>
    <t>Обеспечение санитарного благополучия населения</t>
  </si>
  <si>
    <t>60000 00141</t>
  </si>
  <si>
    <t>6.1.2</t>
  </si>
  <si>
    <t>6.1.2.1</t>
  </si>
  <si>
    <t>Расходы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</si>
  <si>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</si>
  <si>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6.1.3</t>
  </si>
  <si>
    <t>6.1.3.1</t>
  </si>
  <si>
    <t>Образование</t>
  </si>
  <si>
    <t>0700</t>
  </si>
  <si>
    <t>7.</t>
  </si>
  <si>
    <t>Профессиональная подготовка, переподготовка и повышение квалификации</t>
  </si>
  <si>
    <t>0705</t>
  </si>
  <si>
    <t xml:space="preserve"> </t>
  </si>
  <si>
    <t>7.1</t>
  </si>
  <si>
    <t xml:space="preserve">Расходы по организации профессионального образования 
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
и работников муниципальных учреждений
</t>
  </si>
  <si>
    <t>42800 00181</t>
  </si>
  <si>
    <t>7.1.1</t>
  </si>
  <si>
    <t>7.1.1.1</t>
  </si>
  <si>
    <t>Молодежная политика</t>
  </si>
  <si>
    <t>0707</t>
  </si>
  <si>
    <t>7.2</t>
  </si>
  <si>
    <t>Проведение мероприятий по военно-патриотическому воспитанию молодежи на территории муниципального образования</t>
  </si>
  <si>
    <t>43100 00191</t>
  </si>
  <si>
    <t>7.2.1</t>
  </si>
  <si>
    <t>7.2.1.1</t>
  </si>
  <si>
    <t>7.2.2</t>
  </si>
  <si>
    <t>Организация и проведение досуговых мероприятий для жителей,   детей и подростков, проживающих на территории муниципального образования</t>
  </si>
  <si>
    <t>45000 00561</t>
  </si>
  <si>
    <t>7.2.2.1</t>
  </si>
  <si>
    <t xml:space="preserve">Культура, кинематография </t>
  </si>
  <si>
    <t>0800</t>
  </si>
  <si>
    <t>8.</t>
  </si>
  <si>
    <t>Культура</t>
  </si>
  <si>
    <t>0801</t>
  </si>
  <si>
    <t>8.1</t>
  </si>
  <si>
    <t>Организация местных и участие в организации и проведении городских  праздничных и иных зрелищных мероприятий</t>
  </si>
  <si>
    <t>44000 00221</t>
  </si>
  <si>
    <t>8.1.1</t>
  </si>
  <si>
    <t>8.1.1.1</t>
  </si>
  <si>
    <t>Социальная политика</t>
  </si>
  <si>
    <t>1000</t>
  </si>
  <si>
    <t>9.</t>
  </si>
  <si>
    <t>9.1</t>
  </si>
  <si>
    <t>Расходы на предоставление доплат к пенсии лицам, замещавшим муниципальные должности и должности муниципальной службы</t>
  </si>
  <si>
    <t>50500 00231</t>
  </si>
  <si>
    <t>9.1.1</t>
  </si>
  <si>
    <t>Социальное обеспечение и иные выплаты населению</t>
  </si>
  <si>
    <t>9.1.1.1</t>
  </si>
  <si>
    <t>Публичные нормативные социальные выплаты гражданам</t>
  </si>
  <si>
    <t>Охрана семьи и детcтва</t>
  </si>
  <si>
    <t>1004</t>
  </si>
  <si>
    <t>9.2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</si>
  <si>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</si>
  <si>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</si>
  <si>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9.2.2.</t>
  </si>
  <si>
    <t>9.2.2.1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</si>
  <si>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</si>
  <si>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</si>
  <si>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9.2.3</t>
  </si>
  <si>
    <t>9.2.3.1</t>
  </si>
  <si>
    <t>Социальные выплаты гражданам, кроме публичных нормативных социальных выплат</t>
  </si>
  <si>
    <t>Другие вопросы в области социальной политики</t>
  </si>
  <si>
    <t>1006</t>
  </si>
  <si>
    <t>9.3</t>
  </si>
  <si>
    <t xml:space="preserve">Натуральная помощь малообеспеченным гражданам, находящимся в трудной жизненной ситуации, нарушающей жизнедеятельность граждан, которую они не могут преодолеть самостоятельно, в виде обеспечения их топливом  </t>
  </si>
  <si>
    <t>50500 00331</t>
  </si>
  <si>
    <t>9.3.1</t>
  </si>
  <si>
    <t>9.3.1.1</t>
  </si>
  <si>
    <t>Физическая культура  и спорт</t>
  </si>
  <si>
    <t>1100</t>
  </si>
  <si>
    <t>10.</t>
  </si>
  <si>
    <t>Физическая культура</t>
  </si>
  <si>
    <t>1101</t>
  </si>
  <si>
    <t>10.1</t>
  </si>
  <si>
    <t>Создание условий для развития на территории муниципального образования массовой физической культуры и спорта</t>
  </si>
  <si>
    <t>48700 00241</t>
  </si>
  <si>
    <t>10.1.1</t>
  </si>
  <si>
    <t>10.1.1.1</t>
  </si>
  <si>
    <t>Средства массовой информации</t>
  </si>
  <si>
    <t>1200</t>
  </si>
  <si>
    <t>11.</t>
  </si>
  <si>
    <t>Периодическая печать и издательства</t>
  </si>
  <si>
    <t>1202</t>
  </si>
  <si>
    <t>11.1</t>
  </si>
  <si>
    <t xml:space="preserve">Организация и содержание средств массовой информации </t>
  </si>
  <si>
    <t>45700 00251</t>
  </si>
  <si>
    <t>11.1.1</t>
  </si>
  <si>
    <t>11.1.1.1</t>
  </si>
  <si>
    <t>ИЗБИРАТЕЛЬНАЯ КОМИССИЯ МУНИЦИПАЛЬНОГО ОБРАЗОВАНИЯ</t>
  </si>
  <si>
    <t>Обеспечение проведения выборов и референдумов</t>
  </si>
  <si>
    <t>12.1.1</t>
  </si>
  <si>
    <t>Расходы на содержание избирательной комиссии МО п. Петро-Славянка</t>
  </si>
  <si>
    <t>12.1.1.1</t>
  </si>
  <si>
    <t>ИТОГО</t>
  </si>
  <si>
    <t>1.1.2</t>
  </si>
  <si>
    <t>3.6</t>
  </si>
  <si>
    <t>3.6.1</t>
  </si>
  <si>
    <t>4.2.6</t>
  </si>
  <si>
    <t>Ведомственная целевая программа Участие в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</si>
  <si>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21900 00021</t>
  </si>
  <si>
    <t>4.2.6.1</t>
  </si>
  <si>
    <t>Исполнение судебных актов</t>
  </si>
  <si>
    <t>6.1.2.2</t>
  </si>
  <si>
    <t>12.1.</t>
  </si>
  <si>
    <t>1003</t>
  </si>
  <si>
    <t>Приложение  4</t>
  </si>
  <si>
    <t>Код</t>
  </si>
  <si>
    <t>Исполнено</t>
  </si>
  <si>
    <t>% исполнения</t>
  </si>
  <si>
    <t>000 01 00 0000 00 0000 000</t>
  </si>
  <si>
    <t xml:space="preserve">Изменение остатков средств </t>
  </si>
  <si>
    <t>000 01 05 0000 00 0000 500</t>
  </si>
  <si>
    <t xml:space="preserve">Увеличение остатков средств </t>
  </si>
  <si>
    <t>000 01 05 0200 00 0000 500</t>
  </si>
  <si>
    <t>Увеличение прочих остатков средств бюджетов</t>
  </si>
  <si>
    <t>000 01 05 0201 00 0000 510</t>
  </si>
  <si>
    <t>Увеличение прочих остатков денежных средств бюджетов</t>
  </si>
  <si>
    <t>895 01 05 0201 03 0000 510</t>
  </si>
  <si>
    <t>Увеличение прочих остатков денежных средств местных бюджетов внутригородских муниципальных образований городов федерального значения Москвы и Санкт-Петербурга</t>
  </si>
  <si>
    <t>000 01 05 0000 00 0000 600</t>
  </si>
  <si>
    <t xml:space="preserve">Уменьшение остатков средств </t>
  </si>
  <si>
    <t>000 01 05 0200 00 0000 600</t>
  </si>
  <si>
    <t>Уменьшение прочих остатков средств бюджетов</t>
  </si>
  <si>
    <t>000 01 05 0201 00 0000 610</t>
  </si>
  <si>
    <t>Уменьшение прочих остатков денежных средств бюджетов</t>
  </si>
  <si>
    <t>895 01 05 0201 03 0000 610</t>
  </si>
  <si>
    <t>Уменьшение прочих остатков денежных средств местных бюджетов внутригородских муниципальных образований городов федерального значения Москвы и Санкт-Петербурга</t>
  </si>
  <si>
    <t>Итого источников финансирования дефицита бюджета</t>
  </si>
  <si>
    <t>Приложение 3</t>
  </si>
  <si>
    <t>Подраздел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</si>
  <si>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</si>
  <si>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</si>
  <si>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</si>
  <si>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</si>
  <si>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</si>
  <si>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</si>
  <si>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</si>
  <si>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</si>
  <si>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</si>
  <si>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</si>
  <si>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</si>
  <si>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</si>
  <si>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</si>
  <si>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</si>
  <si>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</si>
  <si>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</si>
  <si>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</si>
  <si>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</si>
  <si>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расходов местного бюджета внутригородского муниципального образования Санкт-Петербурга поселка Петро-Славянка по разделам и подразделам классификации расходов бюджета за 2019 год</t>
  </si>
  <si>
    <t>0107</t>
  </si>
  <si>
    <t>20</t>
  </si>
  <si>
    <t xml:space="preserve">Приложение № 1  </t>
  </si>
  <si>
    <t xml:space="preserve"> поселка Петро-Славянка доходов бюджета по кодам классификации доходов бюджетов </t>
  </si>
  <si>
    <t>Отчет об исполнении</t>
  </si>
  <si>
    <t>бюджета внутригородского муниципального образования Санкт-Петербурга поселка Петро-Славянка по ведомственной структуре расходов бюджета за 2019 год</t>
  </si>
  <si>
    <t>источников финансирования дефицита бюджета внутригородского муниципального</t>
  </si>
  <si>
    <t>Социальное обеспечение населения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</si>
  <si>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</si>
  <si>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 государственных 
(муниципальных) нужд
</t>
  </si>
  <si>
    <t xml:space="preserve">Закупка товаров, работ и услуг для обеспечения государственных 
(муниципальных) нужд
</t>
  </si>
  <si>
    <t xml:space="preserve">Субвенции бюджетам на содержание ребенка в семье опекуна и приемной семье, а также вознаграждение, причитающееся приемному родителю
</t>
  </si>
  <si>
    <t xml:space="preserve">   образования Санкт-Петербурга поселка Петро-Славянка  по кодам классификации источников финансирования дефицитов бюджета за 2020 год</t>
  </si>
  <si>
    <t>СВЕДЕНИЯ</t>
  </si>
  <si>
    <t xml:space="preserve">о численности муниципальных служащих МО п. Петро-Славянка </t>
  </si>
  <si>
    <t>Численность муниципальных служащих, чел.</t>
  </si>
  <si>
    <t xml:space="preserve">Затраты на денежное содержание с начислениями, </t>
  </si>
  <si>
    <t>тыс. руб.</t>
  </si>
  <si>
    <t>МУНИЦИПАЛЬНЫЙ СОВЕТ</t>
  </si>
  <si>
    <t>и затрат на их денежное содержание за III квартал 2020 года</t>
  </si>
  <si>
    <t>к Решению МС МО п. Петро-Славянка</t>
  </si>
  <si>
    <t>от ___ июня 2021 года № 4.1/2021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</si>
</sst>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.0"/>
    <numFmt numFmtId="166" formatCode="#,##0.0"/>
    <numFmt numFmtId="167" formatCode="0000"/>
    <numFmt numFmtId="168" formatCode="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MS Sans Serif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4" fontId="9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4" fontId="5" fillId="5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4" fontId="5" fillId="4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/>
    <xf numFmtId="166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6" fontId="16" fillId="6" borderId="1" xfId="0" applyNumberFormat="1" applyFont="1" applyFill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wrapText="1"/>
    </xf>
    <xf numFmtId="0" fontId="10" fillId="0" borderId="6" xfId="0" applyFont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6" fontId="10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justify" wrapText="1"/>
    </xf>
    <xf numFmtId="0" fontId="11" fillId="0" borderId="1" xfId="0" applyFont="1" applyBorder="1" applyAlignment="1">
      <alignment horizontal="center" wrapText="1"/>
    </xf>
    <xf numFmtId="49" fontId="10" fillId="6" borderId="2" xfId="0" applyNumberFormat="1" applyFont="1" applyFill="1" applyBorder="1" applyAlignment="1">
      <alignment horizontal="left" vertical="center" wrapText="1"/>
    </xf>
    <xf numFmtId="49" fontId="10" fillId="6" borderId="2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6" borderId="1" xfId="0" applyFont="1" applyFill="1" applyBorder="1" applyAlignment="1">
      <alignment horizontal="justify" wrapText="1"/>
    </xf>
    <xf numFmtId="0" fontId="11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7" borderId="1" xfId="0" applyFont="1" applyFill="1" applyBorder="1" applyAlignment="1">
      <alignment wrapText="1"/>
    </xf>
    <xf numFmtId="0" fontId="11" fillId="7" borderId="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wrapText="1"/>
    </xf>
    <xf numFmtId="0" fontId="10" fillId="7" borderId="6" xfId="0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/>
    </xf>
    <xf numFmtId="49" fontId="11" fillId="7" borderId="6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justify" wrapText="1"/>
    </xf>
    <xf numFmtId="167" fontId="10" fillId="6" borderId="6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166" fontId="11" fillId="0" borderId="1" xfId="0" applyNumberFormat="1" applyFont="1" applyBorder="1"/>
    <xf numFmtId="165" fontId="11" fillId="0" borderId="1" xfId="0" applyNumberFormat="1" applyFont="1" applyBorder="1"/>
    <xf numFmtId="0" fontId="10" fillId="0" borderId="6" xfId="0" applyFont="1" applyBorder="1" applyAlignment="1">
      <alignment wrapText="1"/>
    </xf>
    <xf numFmtId="166" fontId="10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66" fontId="18" fillId="0" borderId="1" xfId="0" applyNumberFormat="1" applyFont="1" applyBorder="1" applyAlignment="1">
      <alignment horizontal="center" vertical="center"/>
    </xf>
    <xf numFmtId="166" fontId="18" fillId="7" borderId="1" xfId="0" applyNumberFormat="1" applyFont="1" applyFill="1" applyBorder="1" applyAlignment="1">
      <alignment horizontal="center" vertical="center"/>
    </xf>
    <xf numFmtId="168" fontId="18" fillId="0" borderId="6" xfId="0" applyNumberFormat="1" applyFont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Border="1" applyAlignment="1"/>
    <xf numFmtId="0" fontId="0" fillId="0" borderId="0" xfId="0" applyBorder="1" applyAlignment="1"/>
    <xf numFmtId="0" fontId="10" fillId="0" borderId="1" xfId="0" applyFont="1" applyBorder="1" applyAlignment="1">
      <alignment vertical="justify" wrapText="1"/>
    </xf>
    <xf numFmtId="0" fontId="2" fillId="3" borderId="1" xfId="0" applyFont="1" applyFill="1" applyBorder="1" applyAlignment="1">
      <alignment vertical="justify" wrapText="1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2" fillId="0" borderId="0" xfId="0" applyFont="1"/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wrapText="1"/>
    </xf>
    <xf numFmtId="0" fontId="10" fillId="7" borderId="6" xfId="0" applyFont="1" applyFill="1" applyBorder="1" applyAlignment="1">
      <alignment horizontal="left" wrapText="1"/>
    </xf>
    <xf numFmtId="49" fontId="10" fillId="7" borderId="2" xfId="0" applyNumberFormat="1" applyFont="1" applyFill="1" applyBorder="1" applyAlignment="1">
      <alignment horizontal="left" wrapText="1"/>
    </xf>
    <xf numFmtId="49" fontId="10" fillId="7" borderId="6" xfId="0" applyNumberFormat="1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22" fillId="0" borderId="7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110" zoomScaleNormal="110" workbookViewId="0">
      <selection activeCell="E23" sqref="E23"/>
    </sheetView>
  </sheetViews>
  <sheetFormatPr defaultRowHeight="15" x14ac:dyDescent="0.25"/>
  <cols>
    <col min="1" max="1" width="11.85546875" customWidth="1"/>
    <col min="2" max="2" width="25.42578125" customWidth="1"/>
    <col min="3" max="3" width="37.85546875" customWidth="1"/>
    <col min="4" max="4" width="15.28515625" customWidth="1"/>
    <col min="5" max="5" width="14" customWidth="1"/>
    <col min="6" max="6" width="11.5703125" customWidth="1"/>
  </cols>
  <sheetData>
    <row r="1" spans="1:11" x14ac:dyDescent="0.25">
      <c r="D1" s="21" t="s">
        <v>387</v>
      </c>
      <c r="E1" s="21"/>
      <c r="F1" s="21"/>
    </row>
    <row r="2" spans="1:11" x14ac:dyDescent="0.25">
      <c r="D2" s="20" t="s">
        <v>0</v>
      </c>
      <c r="E2" s="20"/>
      <c r="F2" s="20"/>
      <c r="G2" s="20"/>
      <c r="H2" s="20"/>
      <c r="I2" s="20"/>
      <c r="J2" s="20"/>
    </row>
    <row r="3" spans="1:11" x14ac:dyDescent="0.25">
      <c r="D3" s="21" t="s">
        <v>1</v>
      </c>
      <c r="E3" s="21"/>
      <c r="F3" s="21"/>
      <c r="G3" s="21"/>
      <c r="H3" s="21"/>
    </row>
    <row r="5" spans="1:11" x14ac:dyDescent="0.25">
      <c r="A5" s="2"/>
    </row>
    <row r="6" spans="1:11" ht="22.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1" ht="15.75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5.75" x14ac:dyDescent="0.25">
      <c r="A8" s="22" t="s">
        <v>388</v>
      </c>
      <c r="B8" s="22"/>
      <c r="C8" s="22"/>
      <c r="D8" s="22"/>
      <c r="E8" s="22"/>
      <c r="F8" s="22"/>
      <c r="G8" s="22"/>
      <c r="H8" s="22"/>
      <c r="I8" s="22"/>
      <c r="J8" s="22"/>
    </row>
    <row r="9" spans="1:11" ht="15.75" x14ac:dyDescent="0.25">
      <c r="A9" s="22" t="s">
        <v>52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ht="15.75" x14ac:dyDescent="0.25">
      <c r="A10" s="3"/>
    </row>
    <row r="11" spans="1:11" x14ac:dyDescent="0.25">
      <c r="A11" s="151" t="s">
        <v>4</v>
      </c>
      <c r="B11" s="151" t="s">
        <v>5</v>
      </c>
      <c r="C11" s="152" t="s">
        <v>6</v>
      </c>
      <c r="D11" s="17" t="s">
        <v>7</v>
      </c>
      <c r="E11" s="17" t="s">
        <v>10</v>
      </c>
      <c r="F11" s="17" t="s">
        <v>11</v>
      </c>
    </row>
    <row r="12" spans="1:11" ht="19.5" customHeight="1" x14ac:dyDescent="0.25">
      <c r="A12" s="151"/>
      <c r="B12" s="151"/>
      <c r="C12" s="152"/>
      <c r="D12" s="18" t="s">
        <v>8</v>
      </c>
      <c r="E12" s="18" t="s">
        <v>8</v>
      </c>
      <c r="F12" s="149" t="s">
        <v>12</v>
      </c>
    </row>
    <row r="13" spans="1:11" x14ac:dyDescent="0.25">
      <c r="A13" s="151"/>
      <c r="B13" s="151"/>
      <c r="C13" s="152"/>
      <c r="D13" s="19" t="s">
        <v>9</v>
      </c>
      <c r="E13" s="19" t="s">
        <v>9</v>
      </c>
      <c r="F13" s="150"/>
    </row>
    <row r="14" spans="1:11" ht="26.25" x14ac:dyDescent="0.25">
      <c r="A14" s="36">
        <v>0</v>
      </c>
      <c r="B14" s="37" t="s">
        <v>13</v>
      </c>
      <c r="C14" s="38" t="s">
        <v>14</v>
      </c>
      <c r="D14" s="56">
        <f>D15+D26+D24</f>
        <v>17471.8</v>
      </c>
      <c r="E14" s="56">
        <f>E15+E26+E24</f>
        <v>21697.03</v>
      </c>
      <c r="F14" s="43">
        <f t="shared" ref="F14:F39" si="0">E14/D14*100</f>
        <v>124.18314083265605</v>
      </c>
    </row>
    <row r="15" spans="1:11" x14ac:dyDescent="0.25">
      <c r="A15" s="47">
        <v>0</v>
      </c>
      <c r="B15" s="48" t="s">
        <v>15</v>
      </c>
      <c r="C15" s="49" t="s">
        <v>16</v>
      </c>
      <c r="D15" s="50">
        <f>D16+D21+D23</f>
        <v>6772.7</v>
      </c>
      <c r="E15" s="50">
        <f>E16+E21+E23</f>
        <v>12100.57</v>
      </c>
      <c r="F15" s="42">
        <f t="shared" si="0"/>
        <v>178.66685369202827</v>
      </c>
    </row>
    <row r="16" spans="1:11" ht="26.25" x14ac:dyDescent="0.25">
      <c r="A16" s="33">
        <v>182</v>
      </c>
      <c r="B16" s="33" t="s">
        <v>17</v>
      </c>
      <c r="C16" s="34" t="s">
        <v>18</v>
      </c>
      <c r="D16" s="35">
        <f>D17+D19+D20</f>
        <v>5932.9</v>
      </c>
      <c r="E16" s="35">
        <f>E17+E19+E20</f>
        <v>11393.86</v>
      </c>
      <c r="F16" s="41">
        <f t="shared" si="0"/>
        <v>192.04537410035567</v>
      </c>
    </row>
    <row r="17" spans="1:6" ht="39" x14ac:dyDescent="0.25">
      <c r="A17" s="51">
        <v>182</v>
      </c>
      <c r="B17" s="51" t="s">
        <v>19</v>
      </c>
      <c r="C17" s="52" t="s">
        <v>20</v>
      </c>
      <c r="D17" s="53">
        <f>D18</f>
        <v>2670</v>
      </c>
      <c r="E17" s="53">
        <f>E18</f>
        <v>2417</v>
      </c>
      <c r="F17" s="54">
        <f t="shared" si="0"/>
        <v>90.524344569288388</v>
      </c>
    </row>
    <row r="18" spans="1:6" ht="46.5" customHeight="1" x14ac:dyDescent="0.25">
      <c r="A18" s="12">
        <v>182</v>
      </c>
      <c r="B18" s="12" t="s">
        <v>21</v>
      </c>
      <c r="C18" s="8" t="s">
        <v>20</v>
      </c>
      <c r="D18" s="14">
        <v>2670</v>
      </c>
      <c r="E18" s="15">
        <v>2417</v>
      </c>
      <c r="F18" s="40">
        <f t="shared" si="0"/>
        <v>90.524344569288388</v>
      </c>
    </row>
    <row r="19" spans="1:6" ht="46.5" customHeight="1" x14ac:dyDescent="0.25">
      <c r="A19" s="12">
        <v>182</v>
      </c>
      <c r="B19" s="12" t="s">
        <v>66</v>
      </c>
      <c r="C19" s="8" t="s">
        <v>20</v>
      </c>
      <c r="D19" s="14"/>
      <c r="E19" s="15">
        <v>0.02</v>
      </c>
      <c r="F19" s="40">
        <v>0</v>
      </c>
    </row>
    <row r="20" spans="1:6" ht="57" customHeight="1" x14ac:dyDescent="0.25">
      <c r="A20" s="12">
        <v>182</v>
      </c>
      <c r="B20" s="12" t="s">
        <v>22</v>
      </c>
      <c r="C20" s="8" t="s">
        <v>23</v>
      </c>
      <c r="D20" s="14">
        <v>3262.9</v>
      </c>
      <c r="E20" s="15">
        <v>8976.84</v>
      </c>
      <c r="F20" s="40">
        <f t="shared" si="0"/>
        <v>275.11845290998804</v>
      </c>
    </row>
    <row r="21" spans="1:6" ht="30.75" customHeight="1" x14ac:dyDescent="0.25">
      <c r="A21" s="33">
        <v>182</v>
      </c>
      <c r="B21" s="33" t="s">
        <v>24</v>
      </c>
      <c r="C21" s="34" t="s">
        <v>25</v>
      </c>
      <c r="D21" s="35">
        <f>D22</f>
        <v>839.8</v>
      </c>
      <c r="E21" s="46">
        <f>E22</f>
        <v>648.21</v>
      </c>
      <c r="F21" s="41">
        <f t="shared" si="0"/>
        <v>77.186234817813769</v>
      </c>
    </row>
    <row r="22" spans="1:6" ht="33" customHeight="1" x14ac:dyDescent="0.25">
      <c r="A22" s="12">
        <v>182</v>
      </c>
      <c r="B22" s="12" t="s">
        <v>26</v>
      </c>
      <c r="C22" s="8" t="s">
        <v>25</v>
      </c>
      <c r="D22" s="14">
        <v>839.8</v>
      </c>
      <c r="E22" s="15">
        <v>648.21</v>
      </c>
      <c r="F22" s="40">
        <f t="shared" si="0"/>
        <v>77.186234817813769</v>
      </c>
    </row>
    <row r="23" spans="1:6" ht="56.25" customHeight="1" x14ac:dyDescent="0.25">
      <c r="A23" s="33">
        <v>182</v>
      </c>
      <c r="B23" s="33" t="s">
        <v>27</v>
      </c>
      <c r="C23" s="34" t="s">
        <v>28</v>
      </c>
      <c r="D23" s="45"/>
      <c r="E23" s="46">
        <v>58.5</v>
      </c>
      <c r="F23" s="41">
        <v>0</v>
      </c>
    </row>
    <row r="24" spans="1:6" ht="71.25" customHeight="1" x14ac:dyDescent="0.25">
      <c r="A24" s="47">
        <v>0</v>
      </c>
      <c r="B24" s="48" t="s">
        <v>29</v>
      </c>
      <c r="C24" s="49" t="s">
        <v>30</v>
      </c>
      <c r="D24" s="50">
        <f>D25</f>
        <v>7311.3</v>
      </c>
      <c r="E24" s="50">
        <f>E25</f>
        <v>9148.81</v>
      </c>
      <c r="F24" s="42">
        <f t="shared" si="0"/>
        <v>125.13246618248463</v>
      </c>
    </row>
    <row r="25" spans="1:6" ht="93" customHeight="1" x14ac:dyDescent="0.25">
      <c r="A25" s="12">
        <v>830</v>
      </c>
      <c r="B25" s="12" t="s">
        <v>31</v>
      </c>
      <c r="C25" s="9" t="s">
        <v>32</v>
      </c>
      <c r="D25" s="14">
        <v>7311.3</v>
      </c>
      <c r="E25" s="15">
        <v>9148.81</v>
      </c>
      <c r="F25" s="40">
        <f t="shared" si="0"/>
        <v>125.13246618248463</v>
      </c>
    </row>
    <row r="26" spans="1:6" ht="26.25" x14ac:dyDescent="0.25">
      <c r="A26" s="47">
        <v>0</v>
      </c>
      <c r="B26" s="48" t="s">
        <v>33</v>
      </c>
      <c r="C26" s="49" t="s">
        <v>34</v>
      </c>
      <c r="D26" s="50">
        <f>D27+D28</f>
        <v>3387.8</v>
      </c>
      <c r="E26" s="50">
        <f>E27+E28</f>
        <v>447.65</v>
      </c>
      <c r="F26" s="42">
        <f t="shared" si="0"/>
        <v>13.213589940374282</v>
      </c>
    </row>
    <row r="27" spans="1:6" ht="97.5" customHeight="1" x14ac:dyDescent="0.25">
      <c r="A27" s="24">
        <v>895</v>
      </c>
      <c r="B27" s="24" t="s">
        <v>64</v>
      </c>
      <c r="C27" s="25" t="s">
        <v>65</v>
      </c>
      <c r="D27" s="26">
        <v>0</v>
      </c>
      <c r="E27" s="27">
        <v>27.65</v>
      </c>
      <c r="F27" s="41">
        <v>0</v>
      </c>
    </row>
    <row r="28" spans="1:6" ht="93" customHeight="1" x14ac:dyDescent="0.25">
      <c r="A28" s="23">
        <v>0</v>
      </c>
      <c r="B28" s="24" t="s">
        <v>35</v>
      </c>
      <c r="C28" s="25" t="s">
        <v>36</v>
      </c>
      <c r="D28" s="26">
        <f>D29+D30</f>
        <v>3387.8</v>
      </c>
      <c r="E28" s="26">
        <f>E29+E30</f>
        <v>420</v>
      </c>
      <c r="F28" s="26">
        <f t="shared" si="0"/>
        <v>12.397426058208866</v>
      </c>
    </row>
    <row r="29" spans="1:6" ht="82.5" customHeight="1" x14ac:dyDescent="0.25">
      <c r="A29" s="12">
        <v>806</v>
      </c>
      <c r="B29" s="12" t="s">
        <v>35</v>
      </c>
      <c r="C29" s="9" t="s">
        <v>63</v>
      </c>
      <c r="D29" s="14">
        <v>3387.8</v>
      </c>
      <c r="E29" s="14">
        <v>410</v>
      </c>
      <c r="F29" s="40">
        <f t="shared" si="0"/>
        <v>12.102249247299133</v>
      </c>
    </row>
    <row r="30" spans="1:6" ht="83.25" customHeight="1" x14ac:dyDescent="0.25">
      <c r="A30" s="12">
        <v>851</v>
      </c>
      <c r="B30" s="12" t="s">
        <v>35</v>
      </c>
      <c r="C30" s="9" t="s">
        <v>63</v>
      </c>
      <c r="D30" s="14">
        <v>0</v>
      </c>
      <c r="E30" s="14">
        <v>10</v>
      </c>
      <c r="F30" s="40">
        <v>0</v>
      </c>
    </row>
    <row r="31" spans="1:6" ht="18.75" customHeight="1" x14ac:dyDescent="0.25">
      <c r="A31" s="16">
        <v>0</v>
      </c>
      <c r="B31" s="11" t="s">
        <v>37</v>
      </c>
      <c r="C31" s="7" t="s">
        <v>38</v>
      </c>
      <c r="D31" s="13">
        <v>0</v>
      </c>
      <c r="E31" s="44">
        <v>0</v>
      </c>
      <c r="F31" s="40">
        <v>0</v>
      </c>
    </row>
    <row r="32" spans="1:6" ht="41.25" customHeight="1" x14ac:dyDescent="0.25">
      <c r="A32" s="12">
        <v>895</v>
      </c>
      <c r="B32" s="12" t="s">
        <v>39</v>
      </c>
      <c r="C32" s="9" t="s">
        <v>40</v>
      </c>
      <c r="D32" s="14">
        <v>0</v>
      </c>
      <c r="E32" s="15">
        <v>0</v>
      </c>
      <c r="F32" s="40">
        <v>0</v>
      </c>
    </row>
    <row r="33" spans="1:6" ht="21.75" customHeight="1" x14ac:dyDescent="0.25">
      <c r="A33" s="36">
        <v>0</v>
      </c>
      <c r="B33" s="37" t="s">
        <v>41</v>
      </c>
      <c r="C33" s="38" t="s">
        <v>42</v>
      </c>
      <c r="D33" s="39">
        <f>D34+D39</f>
        <v>72891</v>
      </c>
      <c r="E33" s="39">
        <f>E34+E39</f>
        <v>68507.62</v>
      </c>
      <c r="F33" s="43">
        <f t="shared" si="0"/>
        <v>93.986390638076017</v>
      </c>
    </row>
    <row r="34" spans="1:6" ht="41.25" customHeight="1" x14ac:dyDescent="0.25">
      <c r="A34" s="28">
        <v>0</v>
      </c>
      <c r="B34" s="29" t="s">
        <v>43</v>
      </c>
      <c r="C34" s="30" t="s">
        <v>44</v>
      </c>
      <c r="D34" s="31">
        <f>D35</f>
        <v>31719.5</v>
      </c>
      <c r="E34" s="55">
        <f>E35</f>
        <v>31719.5</v>
      </c>
      <c r="F34" s="42">
        <f t="shared" si="0"/>
        <v>100</v>
      </c>
    </row>
    <row r="35" spans="1:6" ht="26.25" x14ac:dyDescent="0.25">
      <c r="A35" s="23">
        <v>0</v>
      </c>
      <c r="B35" s="24" t="s">
        <v>60</v>
      </c>
      <c r="C35" s="25" t="s">
        <v>45</v>
      </c>
      <c r="D35" s="26">
        <f>D36</f>
        <v>31719.5</v>
      </c>
      <c r="E35" s="26">
        <f>E36</f>
        <v>31719.5</v>
      </c>
      <c r="F35" s="41">
        <f t="shared" si="0"/>
        <v>100</v>
      </c>
    </row>
    <row r="36" spans="1:6" ht="25.5" x14ac:dyDescent="0.25">
      <c r="A36" s="23">
        <v>0</v>
      </c>
      <c r="B36" s="24" t="s">
        <v>59</v>
      </c>
      <c r="C36" s="32" t="s">
        <v>46</v>
      </c>
      <c r="D36" s="26">
        <f>D37+D38</f>
        <v>31719.5</v>
      </c>
      <c r="E36" s="26">
        <f>E37+E38</f>
        <v>31719.5</v>
      </c>
      <c r="F36" s="41">
        <f t="shared" si="0"/>
        <v>100</v>
      </c>
    </row>
    <row r="37" spans="1:6" ht="55.5" customHeight="1" x14ac:dyDescent="0.25">
      <c r="A37" s="12">
        <v>895</v>
      </c>
      <c r="B37" s="12" t="s">
        <v>58</v>
      </c>
      <c r="C37" s="10" t="s">
        <v>47</v>
      </c>
      <c r="D37" s="14">
        <v>31324.1</v>
      </c>
      <c r="E37" s="14">
        <v>31324.1</v>
      </c>
      <c r="F37" s="40">
        <f t="shared" si="0"/>
        <v>100</v>
      </c>
    </row>
    <row r="38" spans="1:6" ht="45" customHeight="1" x14ac:dyDescent="0.25">
      <c r="A38" s="12">
        <v>895</v>
      </c>
      <c r="B38" s="12" t="s">
        <v>61</v>
      </c>
      <c r="C38" s="10" t="s">
        <v>62</v>
      </c>
      <c r="D38" s="14">
        <v>395.4</v>
      </c>
      <c r="E38" s="14">
        <v>395.4</v>
      </c>
      <c r="F38" s="40">
        <f t="shared" si="0"/>
        <v>100</v>
      </c>
    </row>
    <row r="39" spans="1:6" ht="35.25" customHeight="1" x14ac:dyDescent="0.25">
      <c r="A39" s="28">
        <v>0</v>
      </c>
      <c r="B39" s="29" t="s">
        <v>57</v>
      </c>
      <c r="C39" s="30" t="s">
        <v>48</v>
      </c>
      <c r="D39" s="31">
        <f>D40+D42</f>
        <v>41171.5</v>
      </c>
      <c r="E39" s="31">
        <f>E40+E42</f>
        <v>36788.120000000003</v>
      </c>
      <c r="F39" s="42">
        <f t="shared" si="0"/>
        <v>89.353363370292556</v>
      </c>
    </row>
    <row r="40" spans="1:6" ht="39" x14ac:dyDescent="0.25">
      <c r="A40" s="23">
        <v>0</v>
      </c>
      <c r="B40" s="24" t="s">
        <v>56</v>
      </c>
      <c r="C40" s="25" t="s">
        <v>49</v>
      </c>
      <c r="D40" s="26">
        <f>D41</f>
        <v>39880.9</v>
      </c>
      <c r="E40" s="26">
        <f>E41</f>
        <v>35497.61</v>
      </c>
      <c r="F40" s="41">
        <f>E40/D40*100</f>
        <v>89.009049444721654</v>
      </c>
    </row>
    <row r="41" spans="1:6" ht="68.25" customHeight="1" x14ac:dyDescent="0.25">
      <c r="A41" s="12">
        <v>895</v>
      </c>
      <c r="B41" s="12" t="s">
        <v>55</v>
      </c>
      <c r="C41" s="9" t="s">
        <v>50</v>
      </c>
      <c r="D41" s="14">
        <v>39880.9</v>
      </c>
      <c r="E41" s="14">
        <v>35497.61</v>
      </c>
      <c r="F41" s="40">
        <f>E41/D41*100</f>
        <v>89.009049444721654</v>
      </c>
    </row>
    <row r="42" spans="1:6" ht="57" customHeight="1" x14ac:dyDescent="0.25">
      <c r="A42" s="23">
        <v>0</v>
      </c>
      <c r="B42" s="24" t="s">
        <v>54</v>
      </c>
      <c r="C42" s="142" t="s">
        <v>396</v>
      </c>
      <c r="D42" s="26">
        <f>D43</f>
        <v>1290.5999999999999</v>
      </c>
      <c r="E42" s="26">
        <f>E43</f>
        <v>1290.51</v>
      </c>
      <c r="F42" s="41">
        <f>E42/D42*100</f>
        <v>99.993026499302644</v>
      </c>
    </row>
    <row r="43" spans="1:6" ht="55.5" customHeight="1" x14ac:dyDescent="0.25">
      <c r="A43" s="12">
        <v>895</v>
      </c>
      <c r="B43" s="12" t="s">
        <v>53</v>
      </c>
      <c r="C43" s="10" t="s">
        <v>396</v>
      </c>
      <c r="D43" s="14">
        <v>1290.5999999999999</v>
      </c>
      <c r="E43" s="15">
        <v>1290.51</v>
      </c>
      <c r="F43" s="40">
        <f>E43/D43*100</f>
        <v>99.993026499302644</v>
      </c>
    </row>
    <row r="44" spans="1:6" x14ac:dyDescent="0.25">
      <c r="A44" s="11"/>
      <c r="B44" s="11"/>
      <c r="C44" s="6" t="s">
        <v>51</v>
      </c>
      <c r="D44" s="13">
        <f>D14+D33</f>
        <v>90362.8</v>
      </c>
      <c r="E44" s="13">
        <f>E14+E33</f>
        <v>90204.65</v>
      </c>
      <c r="F44" s="57">
        <f>E44/D44*100</f>
        <v>99.824983289583756</v>
      </c>
    </row>
    <row r="45" spans="1:6" ht="15.75" x14ac:dyDescent="0.25">
      <c r="A45" s="1"/>
    </row>
  </sheetData>
  <mergeCells count="4">
    <mergeCell ref="F12:F13"/>
    <mergeCell ref="A11:A13"/>
    <mergeCell ref="B11:B13"/>
    <mergeCell ref="C11:C13"/>
  </mergeCells>
  <pageMargins left="0.9055118110236221" right="0.51181102362204722" top="0.55118110236220474" bottom="0.55118110236220474" header="0" footer="0"/>
  <pageSetup paperSize="9" scale="75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6"/>
  <sheetViews>
    <sheetView topLeftCell="A79" zoomScaleNormal="100" workbookViewId="0">
      <selection activeCell="B169" sqref="B169"/>
    </sheetView>
  </sheetViews>
  <sheetFormatPr defaultRowHeight="15" x14ac:dyDescent="0.25"/>
  <cols>
    <col min="2" max="2" width="41.140625" bestFit="1" customWidth="1"/>
    <col min="5" max="5" width="11.5703125" customWidth="1"/>
    <col min="8" max="8" width="9.85546875" customWidth="1"/>
    <col min="9" max="9" width="10.7109375" customWidth="1"/>
    <col min="13" max="13" width="54.85546875" customWidth="1"/>
  </cols>
  <sheetData>
    <row r="1" spans="1:9" x14ac:dyDescent="0.25">
      <c r="A1" s="5"/>
      <c r="B1" s="153" t="s">
        <v>67</v>
      </c>
      <c r="C1" s="153"/>
      <c r="D1" s="153"/>
      <c r="E1" s="153"/>
      <c r="F1" s="153"/>
      <c r="G1" s="153"/>
      <c r="H1" s="154"/>
      <c r="I1" s="154"/>
    </row>
    <row r="2" spans="1:9" x14ac:dyDescent="0.25">
      <c r="A2" s="5"/>
      <c r="B2" s="153" t="s">
        <v>68</v>
      </c>
      <c r="C2" s="153"/>
      <c r="D2" s="153"/>
      <c r="E2" s="153"/>
      <c r="F2" s="153"/>
      <c r="G2" s="153"/>
      <c r="H2" s="154"/>
      <c r="I2" s="154"/>
    </row>
    <row r="3" spans="1:9" x14ac:dyDescent="0.25">
      <c r="A3" s="5"/>
      <c r="B3" s="58"/>
      <c r="C3" s="59"/>
      <c r="D3" s="60"/>
      <c r="E3" s="60"/>
      <c r="F3" s="59"/>
      <c r="G3" s="153" t="s">
        <v>69</v>
      </c>
      <c r="H3" s="153"/>
      <c r="I3" s="153"/>
    </row>
    <row r="4" spans="1:9" x14ac:dyDescent="0.25">
      <c r="A4" s="5"/>
      <c r="C4" s="139"/>
      <c r="D4" s="139"/>
      <c r="E4" s="139"/>
      <c r="F4" s="139"/>
      <c r="G4" s="139"/>
      <c r="H4" s="140"/>
      <c r="I4" s="140"/>
    </row>
    <row r="5" spans="1:9" ht="23.25" x14ac:dyDescent="0.35">
      <c r="A5" s="5"/>
      <c r="B5" s="155" t="s">
        <v>389</v>
      </c>
      <c r="C5" s="156"/>
      <c r="D5" s="156"/>
      <c r="E5" s="156"/>
      <c r="F5" s="156"/>
      <c r="G5" s="156"/>
      <c r="H5" s="156"/>
      <c r="I5" s="156"/>
    </row>
    <row r="6" spans="1:9" ht="15" customHeight="1" x14ac:dyDescent="0.25">
      <c r="A6" s="157" t="s">
        <v>390</v>
      </c>
      <c r="B6" s="157"/>
      <c r="C6" s="157"/>
      <c r="D6" s="157"/>
      <c r="E6" s="157"/>
      <c r="F6" s="157"/>
      <c r="G6" s="157"/>
      <c r="H6" s="157"/>
      <c r="I6" s="157"/>
    </row>
    <row r="7" spans="1:9" x14ac:dyDescent="0.25">
      <c r="A7" s="157"/>
      <c r="B7" s="157"/>
      <c r="C7" s="157"/>
      <c r="D7" s="157"/>
      <c r="E7" s="157"/>
      <c r="F7" s="157"/>
      <c r="G7" s="157"/>
      <c r="H7" s="157"/>
      <c r="I7" s="157"/>
    </row>
    <row r="8" spans="1:9" x14ac:dyDescent="0.25">
      <c r="A8" s="5"/>
      <c r="B8" s="58"/>
      <c r="C8" s="59"/>
      <c r="D8" s="60"/>
      <c r="E8" s="60"/>
      <c r="F8" s="59"/>
      <c r="G8" s="61"/>
      <c r="H8" s="62"/>
      <c r="I8" s="63" t="s">
        <v>70</v>
      </c>
    </row>
    <row r="9" spans="1:9" ht="38.25" x14ac:dyDescent="0.25">
      <c r="A9" s="64" t="s">
        <v>71</v>
      </c>
      <c r="B9" s="64" t="s">
        <v>72</v>
      </c>
      <c r="C9" s="64" t="s">
        <v>73</v>
      </c>
      <c r="D9" s="65" t="s">
        <v>74</v>
      </c>
      <c r="E9" s="66" t="s">
        <v>75</v>
      </c>
      <c r="F9" s="67" t="s">
        <v>76</v>
      </c>
      <c r="G9" s="68" t="s">
        <v>77</v>
      </c>
      <c r="H9" s="69" t="s">
        <v>78</v>
      </c>
      <c r="I9" s="69" t="s">
        <v>79</v>
      </c>
    </row>
    <row r="10" spans="1:9" x14ac:dyDescent="0.25">
      <c r="A10" s="70"/>
      <c r="B10" s="64" t="s">
        <v>80</v>
      </c>
      <c r="C10" s="71">
        <v>955</v>
      </c>
      <c r="D10" s="72"/>
      <c r="E10" s="72"/>
      <c r="F10" s="71"/>
      <c r="G10" s="73">
        <f>G11</f>
        <v>2973.2999999999997</v>
      </c>
      <c r="H10" s="73">
        <f>H11</f>
        <v>2959.6299999999997</v>
      </c>
      <c r="I10" s="74">
        <f t="shared" ref="I10:I62" si="0">H10/G10*100</f>
        <v>99.540241482527819</v>
      </c>
    </row>
    <row r="11" spans="1:9" x14ac:dyDescent="0.25">
      <c r="A11" s="75"/>
      <c r="B11" s="76" t="s">
        <v>81</v>
      </c>
      <c r="C11" s="77">
        <v>955</v>
      </c>
      <c r="D11" s="72" t="s">
        <v>82</v>
      </c>
      <c r="E11" s="72"/>
      <c r="F11" s="71"/>
      <c r="G11" s="73">
        <f>G12+G16</f>
        <v>2973.2999999999997</v>
      </c>
      <c r="H11" s="73">
        <f>H12+H16</f>
        <v>2959.6299999999997</v>
      </c>
      <c r="I11" s="74">
        <f t="shared" si="0"/>
        <v>99.540241482527819</v>
      </c>
    </row>
    <row r="12" spans="1:9" ht="39" x14ac:dyDescent="0.25">
      <c r="A12" s="75" t="s">
        <v>83</v>
      </c>
      <c r="B12" s="76" t="s">
        <v>84</v>
      </c>
      <c r="C12" s="77">
        <v>955</v>
      </c>
      <c r="D12" s="78" t="s">
        <v>85</v>
      </c>
      <c r="E12" s="78"/>
      <c r="F12" s="79"/>
      <c r="G12" s="80">
        <f>G13</f>
        <v>884.6</v>
      </c>
      <c r="H12" s="80">
        <f>H13</f>
        <v>883.9</v>
      </c>
      <c r="I12" s="74">
        <f t="shared" si="0"/>
        <v>99.920868189011983</v>
      </c>
    </row>
    <row r="13" spans="1:9" x14ac:dyDescent="0.25">
      <c r="A13" s="75" t="s">
        <v>86</v>
      </c>
      <c r="B13" s="76" t="s">
        <v>87</v>
      </c>
      <c r="C13" s="77">
        <v>955</v>
      </c>
      <c r="D13" s="78" t="s">
        <v>85</v>
      </c>
      <c r="E13" s="78" t="s">
        <v>88</v>
      </c>
      <c r="F13" s="141"/>
      <c r="G13" s="80">
        <f>G15</f>
        <v>884.6</v>
      </c>
      <c r="H13" s="80">
        <f>H15</f>
        <v>883.9</v>
      </c>
      <c r="I13" s="74">
        <f t="shared" si="0"/>
        <v>99.920868189011983</v>
      </c>
    </row>
    <row r="14" spans="1:9" ht="67.5" customHeight="1" x14ac:dyDescent="0.25">
      <c r="A14" s="81" t="s">
        <v>89</v>
      </c>
      <c r="B14" s="82" t="s">
        <v>90</v>
      </c>
      <c r="C14" s="83">
        <v>955</v>
      </c>
      <c r="D14" s="84" t="s">
        <v>85</v>
      </c>
      <c r="E14" s="84" t="s">
        <v>88</v>
      </c>
      <c r="F14" s="85">
        <v>100</v>
      </c>
      <c r="G14" s="86">
        <f>G15</f>
        <v>884.6</v>
      </c>
      <c r="H14" s="86">
        <f>H15</f>
        <v>883.9</v>
      </c>
      <c r="I14" s="74">
        <f t="shared" si="0"/>
        <v>99.920868189011983</v>
      </c>
    </row>
    <row r="15" spans="1:9" ht="26.25" x14ac:dyDescent="0.25">
      <c r="A15" s="75"/>
      <c r="B15" s="82" t="s">
        <v>91</v>
      </c>
      <c r="C15" s="83">
        <v>955</v>
      </c>
      <c r="D15" s="84" t="s">
        <v>85</v>
      </c>
      <c r="E15" s="84" t="s">
        <v>88</v>
      </c>
      <c r="F15" s="85">
        <v>120</v>
      </c>
      <c r="G15" s="86">
        <v>884.6</v>
      </c>
      <c r="H15" s="86">
        <v>883.9</v>
      </c>
      <c r="I15" s="74">
        <f t="shared" si="0"/>
        <v>99.920868189011983</v>
      </c>
    </row>
    <row r="16" spans="1:9" ht="51.75" x14ac:dyDescent="0.25">
      <c r="A16" s="75" t="s">
        <v>92</v>
      </c>
      <c r="B16" s="76" t="s">
        <v>93</v>
      </c>
      <c r="C16" s="77">
        <v>955</v>
      </c>
      <c r="D16" s="78" t="s">
        <v>94</v>
      </c>
      <c r="E16" s="78"/>
      <c r="F16" s="79"/>
      <c r="G16" s="80">
        <f>G17+G24+G27</f>
        <v>2088.6999999999998</v>
      </c>
      <c r="H16" s="80">
        <f>H17+H24+H27</f>
        <v>2075.7299999999996</v>
      </c>
      <c r="I16" s="74">
        <f t="shared" si="0"/>
        <v>99.379039594005832</v>
      </c>
    </row>
    <row r="17" spans="1:9" ht="25.5" x14ac:dyDescent="0.25">
      <c r="A17" s="75" t="s">
        <v>95</v>
      </c>
      <c r="B17" s="64" t="s">
        <v>96</v>
      </c>
      <c r="C17" s="77">
        <v>955</v>
      </c>
      <c r="D17" s="78" t="s">
        <v>94</v>
      </c>
      <c r="E17" s="78" t="s">
        <v>97</v>
      </c>
      <c r="F17" s="79"/>
      <c r="G17" s="80">
        <f>G18+G20+G22</f>
        <v>1890.3</v>
      </c>
      <c r="H17" s="80">
        <f>H18+H20+H22</f>
        <v>1879.6299999999999</v>
      </c>
      <c r="I17" s="74">
        <f t="shared" si="0"/>
        <v>99.435539332381097</v>
      </c>
    </row>
    <row r="18" spans="1:9" ht="69" customHeight="1" x14ac:dyDescent="0.25">
      <c r="A18" s="81" t="s">
        <v>98</v>
      </c>
      <c r="B18" s="82" t="s">
        <v>90</v>
      </c>
      <c r="C18" s="83">
        <v>955</v>
      </c>
      <c r="D18" s="84" t="s">
        <v>94</v>
      </c>
      <c r="E18" s="84" t="s">
        <v>97</v>
      </c>
      <c r="F18" s="85">
        <v>100</v>
      </c>
      <c r="G18" s="86">
        <f>G19</f>
        <v>1130.3</v>
      </c>
      <c r="H18" s="86">
        <f>H19</f>
        <v>1126.2</v>
      </c>
      <c r="I18" s="74">
        <f t="shared" si="0"/>
        <v>99.637264443068219</v>
      </c>
    </row>
    <row r="19" spans="1:9" ht="26.25" x14ac:dyDescent="0.25">
      <c r="A19" s="81"/>
      <c r="B19" s="82" t="s">
        <v>91</v>
      </c>
      <c r="C19" s="83">
        <v>955</v>
      </c>
      <c r="D19" s="84" t="s">
        <v>94</v>
      </c>
      <c r="E19" s="84" t="s">
        <v>97</v>
      </c>
      <c r="F19" s="85">
        <v>120</v>
      </c>
      <c r="G19" s="86">
        <v>1130.3</v>
      </c>
      <c r="H19" s="86">
        <v>1126.2</v>
      </c>
      <c r="I19" s="74">
        <f t="shared" si="0"/>
        <v>99.637264443068219</v>
      </c>
    </row>
    <row r="20" spans="1:9" ht="26.25" x14ac:dyDescent="0.25">
      <c r="A20" s="81" t="s">
        <v>99</v>
      </c>
      <c r="B20" s="82" t="s">
        <v>393</v>
      </c>
      <c r="C20" s="83">
        <v>955</v>
      </c>
      <c r="D20" s="84" t="s">
        <v>94</v>
      </c>
      <c r="E20" s="84" t="s">
        <v>97</v>
      </c>
      <c r="F20" s="85">
        <v>200</v>
      </c>
      <c r="G20" s="86">
        <f>G21</f>
        <v>755</v>
      </c>
      <c r="H20" s="86">
        <f>H21</f>
        <v>753.4</v>
      </c>
      <c r="I20" s="74">
        <f t="shared" si="0"/>
        <v>99.788079470198682</v>
      </c>
    </row>
    <row r="21" spans="1:9" ht="42" customHeight="1" x14ac:dyDescent="0.25">
      <c r="A21" s="81"/>
      <c r="B21" s="141" t="s">
        <v>394</v>
      </c>
      <c r="C21" s="83">
        <v>955</v>
      </c>
      <c r="D21" s="84" t="s">
        <v>94</v>
      </c>
      <c r="E21" s="84" t="s">
        <v>97</v>
      </c>
      <c r="F21" s="85">
        <v>240</v>
      </c>
      <c r="G21" s="86">
        <v>755</v>
      </c>
      <c r="H21" s="86">
        <v>753.4</v>
      </c>
      <c r="I21" s="74">
        <f t="shared" si="0"/>
        <v>99.788079470198682</v>
      </c>
    </row>
    <row r="22" spans="1:9" x14ac:dyDescent="0.25">
      <c r="A22" s="81" t="s">
        <v>100</v>
      </c>
      <c r="B22" s="87" t="s">
        <v>101</v>
      </c>
      <c r="C22" s="83">
        <v>955</v>
      </c>
      <c r="D22" s="84" t="s">
        <v>94</v>
      </c>
      <c r="E22" s="84" t="s">
        <v>97</v>
      </c>
      <c r="F22" s="85">
        <v>800</v>
      </c>
      <c r="G22" s="86">
        <f>G23</f>
        <v>5</v>
      </c>
      <c r="H22" s="115">
        <f>H23</f>
        <v>0.03</v>
      </c>
      <c r="I22" s="74">
        <f t="shared" si="0"/>
        <v>0.6</v>
      </c>
    </row>
    <row r="23" spans="1:9" x14ac:dyDescent="0.25">
      <c r="A23" s="75"/>
      <c r="B23" s="87" t="s">
        <v>102</v>
      </c>
      <c r="C23" s="83">
        <v>955</v>
      </c>
      <c r="D23" s="84" t="s">
        <v>94</v>
      </c>
      <c r="E23" s="84" t="s">
        <v>97</v>
      </c>
      <c r="F23" s="85">
        <v>850</v>
      </c>
      <c r="G23" s="86">
        <v>5</v>
      </c>
      <c r="H23" s="115">
        <v>0.03</v>
      </c>
      <c r="I23" s="74">
        <f t="shared" si="0"/>
        <v>0.6</v>
      </c>
    </row>
    <row r="24" spans="1:9" ht="39" customHeight="1" x14ac:dyDescent="0.25">
      <c r="A24" s="75" t="s">
        <v>103</v>
      </c>
      <c r="B24" s="88" t="s">
        <v>104</v>
      </c>
      <c r="C24" s="77">
        <v>955</v>
      </c>
      <c r="D24" s="78" t="s">
        <v>94</v>
      </c>
      <c r="E24" s="78" t="s">
        <v>105</v>
      </c>
      <c r="F24" s="79"/>
      <c r="G24" s="80">
        <f>G25</f>
        <v>126.4</v>
      </c>
      <c r="H24" s="80">
        <f>H25</f>
        <v>124.1</v>
      </c>
      <c r="I24" s="74">
        <f t="shared" si="0"/>
        <v>98.180379746835428</v>
      </c>
    </row>
    <row r="25" spans="1:9" ht="66.75" customHeight="1" x14ac:dyDescent="0.25">
      <c r="A25" s="81" t="s">
        <v>106</v>
      </c>
      <c r="B25" s="82" t="s">
        <v>90</v>
      </c>
      <c r="C25" s="83">
        <v>955</v>
      </c>
      <c r="D25" s="84" t="s">
        <v>94</v>
      </c>
      <c r="E25" s="84" t="s">
        <v>105</v>
      </c>
      <c r="F25" s="85">
        <v>100</v>
      </c>
      <c r="G25" s="86">
        <f>G26</f>
        <v>126.4</v>
      </c>
      <c r="H25" s="86">
        <f>H26</f>
        <v>124.1</v>
      </c>
      <c r="I25" s="74">
        <f>H25/G25*100</f>
        <v>98.180379746835428</v>
      </c>
    </row>
    <row r="26" spans="1:9" ht="42" customHeight="1" x14ac:dyDescent="0.25">
      <c r="A26" s="75"/>
      <c r="B26" s="87" t="s">
        <v>107</v>
      </c>
      <c r="C26" s="83">
        <v>955</v>
      </c>
      <c r="D26" s="84" t="s">
        <v>94</v>
      </c>
      <c r="E26" s="84" t="s">
        <v>105</v>
      </c>
      <c r="F26" s="85">
        <v>120</v>
      </c>
      <c r="G26" s="86">
        <v>126.4</v>
      </c>
      <c r="H26" s="86">
        <v>124.1</v>
      </c>
      <c r="I26" s="74">
        <f t="shared" si="0"/>
        <v>98.180379746835428</v>
      </c>
    </row>
    <row r="27" spans="1:9" ht="26.25" x14ac:dyDescent="0.25">
      <c r="A27" s="75" t="s">
        <v>108</v>
      </c>
      <c r="B27" s="76" t="s">
        <v>109</v>
      </c>
      <c r="C27" s="77">
        <v>955</v>
      </c>
      <c r="D27" s="78" t="s">
        <v>94</v>
      </c>
      <c r="E27" s="78" t="s">
        <v>110</v>
      </c>
      <c r="F27" s="79"/>
      <c r="G27" s="73">
        <f>G28</f>
        <v>72</v>
      </c>
      <c r="H27" s="73">
        <f>H28</f>
        <v>72</v>
      </c>
      <c r="I27" s="74">
        <f t="shared" si="0"/>
        <v>100</v>
      </c>
    </row>
    <row r="28" spans="1:9" ht="42.75" customHeight="1" x14ac:dyDescent="0.25">
      <c r="A28" s="81" t="s">
        <v>111</v>
      </c>
      <c r="B28" s="87" t="s">
        <v>112</v>
      </c>
      <c r="C28" s="83">
        <v>955</v>
      </c>
      <c r="D28" s="84" t="s">
        <v>94</v>
      </c>
      <c r="E28" s="84" t="s">
        <v>110</v>
      </c>
      <c r="F28" s="85"/>
      <c r="G28" s="86">
        <v>72</v>
      </c>
      <c r="H28" s="86">
        <v>72</v>
      </c>
      <c r="I28" s="74">
        <f t="shared" si="0"/>
        <v>100</v>
      </c>
    </row>
    <row r="29" spans="1:9" x14ac:dyDescent="0.25">
      <c r="A29" s="75"/>
      <c r="B29" s="89" t="s">
        <v>113</v>
      </c>
      <c r="C29" s="77">
        <v>895</v>
      </c>
      <c r="D29" s="78"/>
      <c r="E29" s="78"/>
      <c r="F29" s="79"/>
      <c r="G29" s="73">
        <f>G31+G49+G53+G69+G96+G113+G127+G140+G144+G161+G166</f>
        <v>85055.699999999983</v>
      </c>
      <c r="H29" s="73">
        <f>H31+H49+H53+H69+H96+H113+H127+H140+H144+H161+H166</f>
        <v>67327.599999999977</v>
      </c>
      <c r="I29" s="74">
        <f t="shared" si="0"/>
        <v>79.157070014120151</v>
      </c>
    </row>
    <row r="30" spans="1:9" x14ac:dyDescent="0.25">
      <c r="A30" s="75"/>
      <c r="B30" s="76" t="s">
        <v>81</v>
      </c>
      <c r="C30" s="77">
        <v>895</v>
      </c>
      <c r="D30" s="78" t="s">
        <v>82</v>
      </c>
      <c r="E30" s="78"/>
      <c r="F30" s="79"/>
      <c r="G30" s="73">
        <f>G31+G49+G53</f>
        <v>8313.8000000000011</v>
      </c>
      <c r="H30" s="73">
        <f>H31+H49+H53</f>
        <v>6898.4</v>
      </c>
      <c r="I30" s="74">
        <f t="shared" si="0"/>
        <v>82.975294089345411</v>
      </c>
    </row>
    <row r="31" spans="1:9" ht="51.75" x14ac:dyDescent="0.25">
      <c r="A31" s="75" t="s">
        <v>83</v>
      </c>
      <c r="B31" s="76" t="s">
        <v>114</v>
      </c>
      <c r="C31" s="77">
        <v>895</v>
      </c>
      <c r="D31" s="78" t="s">
        <v>115</v>
      </c>
      <c r="E31" s="78"/>
      <c r="F31" s="79"/>
      <c r="G31" s="73">
        <f>G32+G37+G44</f>
        <v>6736.6</v>
      </c>
      <c r="H31" s="73">
        <f>H32+H37+H44</f>
        <v>6634.9</v>
      </c>
      <c r="I31" s="74">
        <f t="shared" si="0"/>
        <v>98.490336371463343</v>
      </c>
    </row>
    <row r="32" spans="1:9" ht="39" x14ac:dyDescent="0.25">
      <c r="A32" s="75" t="s">
        <v>116</v>
      </c>
      <c r="B32" s="76" t="s">
        <v>117</v>
      </c>
      <c r="C32" s="77">
        <v>895</v>
      </c>
      <c r="D32" s="78" t="s">
        <v>115</v>
      </c>
      <c r="E32" s="78" t="s">
        <v>118</v>
      </c>
      <c r="F32" s="79"/>
      <c r="G32" s="80">
        <f>G34+G35</f>
        <v>772.1</v>
      </c>
      <c r="H32" s="80">
        <f>H34+H35</f>
        <v>755.8</v>
      </c>
      <c r="I32" s="74">
        <f t="shared" si="0"/>
        <v>97.888874498121993</v>
      </c>
    </row>
    <row r="33" spans="1:9" ht="66" customHeight="1" x14ac:dyDescent="0.25">
      <c r="A33" s="81" t="s">
        <v>89</v>
      </c>
      <c r="B33" s="87" t="s">
        <v>90</v>
      </c>
      <c r="C33" s="83">
        <v>895</v>
      </c>
      <c r="D33" s="84" t="s">
        <v>115</v>
      </c>
      <c r="E33" s="84" t="s">
        <v>118</v>
      </c>
      <c r="F33" s="85">
        <v>100</v>
      </c>
      <c r="G33" s="86">
        <f>G34</f>
        <v>770.7</v>
      </c>
      <c r="H33" s="86">
        <f>H34</f>
        <v>755.8</v>
      </c>
      <c r="I33" s="74">
        <f t="shared" si="0"/>
        <v>98.066692617101324</v>
      </c>
    </row>
    <row r="34" spans="1:9" ht="26.25" x14ac:dyDescent="0.25">
      <c r="A34" s="75"/>
      <c r="B34" s="87" t="s">
        <v>119</v>
      </c>
      <c r="C34" s="83">
        <v>895</v>
      </c>
      <c r="D34" s="84" t="s">
        <v>115</v>
      </c>
      <c r="E34" s="84" t="s">
        <v>118</v>
      </c>
      <c r="F34" s="85">
        <v>120</v>
      </c>
      <c r="G34" s="86">
        <v>770.7</v>
      </c>
      <c r="H34" s="86">
        <v>755.8</v>
      </c>
      <c r="I34" s="74">
        <f t="shared" si="0"/>
        <v>98.066692617101324</v>
      </c>
    </row>
    <row r="35" spans="1:9" x14ac:dyDescent="0.25">
      <c r="A35" s="81" t="s">
        <v>330</v>
      </c>
      <c r="B35" s="87" t="s">
        <v>101</v>
      </c>
      <c r="C35" s="83">
        <v>895</v>
      </c>
      <c r="D35" s="84" t="s">
        <v>115</v>
      </c>
      <c r="E35" s="84" t="s">
        <v>118</v>
      </c>
      <c r="F35" s="85">
        <v>800</v>
      </c>
      <c r="G35" s="86">
        <f>G36</f>
        <v>1.4</v>
      </c>
      <c r="H35" s="86">
        <f>H36</f>
        <v>0</v>
      </c>
      <c r="I35" s="74"/>
    </row>
    <row r="36" spans="1:9" x14ac:dyDescent="0.25">
      <c r="B36" s="87" t="s">
        <v>102</v>
      </c>
      <c r="C36" s="83">
        <v>895</v>
      </c>
      <c r="D36" s="84" t="s">
        <v>115</v>
      </c>
      <c r="E36" s="84" t="s">
        <v>118</v>
      </c>
      <c r="F36" s="85">
        <v>850</v>
      </c>
      <c r="G36" s="86">
        <v>1.4</v>
      </c>
      <c r="H36" s="86">
        <v>0</v>
      </c>
      <c r="I36" s="74"/>
    </row>
    <row r="37" spans="1:9" ht="39" x14ac:dyDescent="0.25">
      <c r="A37" s="75" t="s">
        <v>120</v>
      </c>
      <c r="B37" s="76" t="s">
        <v>121</v>
      </c>
      <c r="C37" s="77">
        <v>895</v>
      </c>
      <c r="D37" s="78" t="s">
        <v>115</v>
      </c>
      <c r="E37" s="78" t="s">
        <v>122</v>
      </c>
      <c r="F37" s="79"/>
      <c r="G37" s="80">
        <f>G39+G41+G43</f>
        <v>5131.3</v>
      </c>
      <c r="H37" s="80">
        <f>H39+H41+H43</f>
        <v>5109.7999999999993</v>
      </c>
      <c r="I37" s="74">
        <f t="shared" si="0"/>
        <v>99.581002864771094</v>
      </c>
    </row>
    <row r="38" spans="1:9" ht="67.5" customHeight="1" x14ac:dyDescent="0.25">
      <c r="A38" s="81" t="s">
        <v>123</v>
      </c>
      <c r="B38" s="87" t="s">
        <v>90</v>
      </c>
      <c r="C38" s="83">
        <v>895</v>
      </c>
      <c r="D38" s="84" t="s">
        <v>115</v>
      </c>
      <c r="E38" s="84" t="s">
        <v>122</v>
      </c>
      <c r="F38" s="85">
        <v>100</v>
      </c>
      <c r="G38" s="86">
        <f>G39</f>
        <v>4042.6</v>
      </c>
      <c r="H38" s="86">
        <f>H39</f>
        <v>4028.2</v>
      </c>
      <c r="I38" s="74">
        <f t="shared" si="0"/>
        <v>99.643793598179386</v>
      </c>
    </row>
    <row r="39" spans="1:9" ht="26.25" x14ac:dyDescent="0.25">
      <c r="A39" s="75"/>
      <c r="B39" s="87" t="s">
        <v>119</v>
      </c>
      <c r="C39" s="83">
        <v>895</v>
      </c>
      <c r="D39" s="84" t="s">
        <v>115</v>
      </c>
      <c r="E39" s="84" t="s">
        <v>122</v>
      </c>
      <c r="F39" s="85">
        <v>120</v>
      </c>
      <c r="G39" s="86">
        <v>4042.6</v>
      </c>
      <c r="H39" s="86">
        <v>4028.2</v>
      </c>
      <c r="I39" s="74">
        <f t="shared" si="0"/>
        <v>99.643793598179386</v>
      </c>
    </row>
    <row r="40" spans="1:9" ht="26.25" x14ac:dyDescent="0.25">
      <c r="A40" s="81" t="s">
        <v>124</v>
      </c>
      <c r="B40" s="82" t="s">
        <v>393</v>
      </c>
      <c r="C40" s="83">
        <v>895</v>
      </c>
      <c r="D40" s="84" t="s">
        <v>115</v>
      </c>
      <c r="E40" s="84" t="s">
        <v>122</v>
      </c>
      <c r="F40" s="85">
        <v>200</v>
      </c>
      <c r="G40" s="86">
        <f>G41</f>
        <v>1073.7</v>
      </c>
      <c r="H40" s="86">
        <f>H41</f>
        <v>1066.5999999999999</v>
      </c>
      <c r="I40" s="74">
        <f>H40/G40*100</f>
        <v>99.338735214678195</v>
      </c>
    </row>
    <row r="41" spans="1:9" ht="41.25" customHeight="1" x14ac:dyDescent="0.25">
      <c r="A41" s="81"/>
      <c r="B41" s="141" t="s">
        <v>394</v>
      </c>
      <c r="C41" s="83">
        <v>895</v>
      </c>
      <c r="D41" s="84" t="s">
        <v>115</v>
      </c>
      <c r="E41" s="84" t="s">
        <v>122</v>
      </c>
      <c r="F41" s="85">
        <v>240</v>
      </c>
      <c r="G41" s="86">
        <v>1073.7</v>
      </c>
      <c r="H41" s="86">
        <v>1066.5999999999999</v>
      </c>
      <c r="I41" s="74">
        <f t="shared" si="0"/>
        <v>99.338735214678195</v>
      </c>
    </row>
    <row r="42" spans="1:9" x14ac:dyDescent="0.25">
      <c r="A42" s="81" t="s">
        <v>125</v>
      </c>
      <c r="B42" s="82" t="s">
        <v>101</v>
      </c>
      <c r="C42" s="83">
        <v>895</v>
      </c>
      <c r="D42" s="84" t="s">
        <v>115</v>
      </c>
      <c r="E42" s="84" t="s">
        <v>122</v>
      </c>
      <c r="F42" s="85">
        <v>800</v>
      </c>
      <c r="G42" s="86">
        <f>G43</f>
        <v>15</v>
      </c>
      <c r="H42" s="86">
        <f>H43</f>
        <v>15</v>
      </c>
      <c r="I42" s="74">
        <f>H42/G42*100</f>
        <v>100</v>
      </c>
    </row>
    <row r="43" spans="1:9" x14ac:dyDescent="0.25">
      <c r="A43" s="75"/>
      <c r="B43" s="87" t="s">
        <v>102</v>
      </c>
      <c r="C43" s="83">
        <v>895</v>
      </c>
      <c r="D43" s="84" t="s">
        <v>115</v>
      </c>
      <c r="E43" s="84" t="s">
        <v>122</v>
      </c>
      <c r="F43" s="85">
        <v>850</v>
      </c>
      <c r="G43" s="86">
        <v>15</v>
      </c>
      <c r="H43" s="86">
        <v>15</v>
      </c>
      <c r="I43" s="74">
        <f t="shared" si="0"/>
        <v>100</v>
      </c>
    </row>
    <row r="44" spans="1:9" ht="64.5" x14ac:dyDescent="0.25">
      <c r="A44" s="75" t="s">
        <v>126</v>
      </c>
      <c r="B44" s="76" t="s">
        <v>127</v>
      </c>
      <c r="C44" s="77">
        <v>895</v>
      </c>
      <c r="D44" s="78" t="s">
        <v>115</v>
      </c>
      <c r="E44" s="78" t="s">
        <v>128</v>
      </c>
      <c r="F44" s="79"/>
      <c r="G44" s="80">
        <f>G46+G47</f>
        <v>833.19999999999993</v>
      </c>
      <c r="H44" s="80">
        <f>H46+H47</f>
        <v>769.3</v>
      </c>
      <c r="I44" s="74">
        <f t="shared" si="0"/>
        <v>92.330772923667794</v>
      </c>
    </row>
    <row r="45" spans="1:9" ht="64.5" customHeight="1" x14ac:dyDescent="0.25">
      <c r="A45" s="81" t="s">
        <v>129</v>
      </c>
      <c r="B45" s="87" t="s">
        <v>90</v>
      </c>
      <c r="C45" s="83">
        <v>895</v>
      </c>
      <c r="D45" s="84" t="s">
        <v>115</v>
      </c>
      <c r="E45" s="78" t="s">
        <v>128</v>
      </c>
      <c r="F45" s="85">
        <v>100</v>
      </c>
      <c r="G45" s="86">
        <f>G46</f>
        <v>767.4</v>
      </c>
      <c r="H45" s="86">
        <f>H46</f>
        <v>703.5</v>
      </c>
      <c r="I45" s="74">
        <f t="shared" si="0"/>
        <v>91.67318217357311</v>
      </c>
    </row>
    <row r="46" spans="1:9" ht="26.25" x14ac:dyDescent="0.25">
      <c r="A46" s="81" t="s">
        <v>130</v>
      </c>
      <c r="B46" s="87" t="s">
        <v>91</v>
      </c>
      <c r="C46" s="83">
        <v>895</v>
      </c>
      <c r="D46" s="84" t="s">
        <v>115</v>
      </c>
      <c r="E46" s="84" t="s">
        <v>128</v>
      </c>
      <c r="F46" s="85">
        <v>120</v>
      </c>
      <c r="G46" s="86">
        <v>767.4</v>
      </c>
      <c r="H46" s="86">
        <v>703.5</v>
      </c>
      <c r="I46" s="74">
        <f t="shared" si="0"/>
        <v>91.67318217357311</v>
      </c>
    </row>
    <row r="47" spans="1:9" ht="26.25" x14ac:dyDescent="0.25">
      <c r="A47" s="81" t="s">
        <v>131</v>
      </c>
      <c r="B47" s="82" t="s">
        <v>393</v>
      </c>
      <c r="C47" s="83">
        <v>895</v>
      </c>
      <c r="D47" s="84" t="s">
        <v>115</v>
      </c>
      <c r="E47" s="84" t="s">
        <v>128</v>
      </c>
      <c r="F47" s="85">
        <v>200</v>
      </c>
      <c r="G47" s="86">
        <f>G48</f>
        <v>65.8</v>
      </c>
      <c r="H47" s="86">
        <f>H48</f>
        <v>65.8</v>
      </c>
      <c r="I47" s="74">
        <f t="shared" si="0"/>
        <v>100</v>
      </c>
    </row>
    <row r="48" spans="1:9" ht="39" customHeight="1" x14ac:dyDescent="0.25">
      <c r="A48" s="81"/>
      <c r="B48" s="141" t="s">
        <v>394</v>
      </c>
      <c r="C48" s="83">
        <v>895</v>
      </c>
      <c r="D48" s="84" t="s">
        <v>115</v>
      </c>
      <c r="E48" s="84" t="s">
        <v>128</v>
      </c>
      <c r="F48" s="85">
        <v>240</v>
      </c>
      <c r="G48" s="86">
        <v>65.8</v>
      </c>
      <c r="H48" s="86">
        <v>65.8</v>
      </c>
      <c r="I48" s="74">
        <f t="shared" si="0"/>
        <v>100</v>
      </c>
    </row>
    <row r="49" spans="1:9" x14ac:dyDescent="0.25">
      <c r="A49" s="75" t="s">
        <v>92</v>
      </c>
      <c r="B49" s="89" t="s">
        <v>134</v>
      </c>
      <c r="C49" s="77">
        <v>895</v>
      </c>
      <c r="D49" s="78" t="s">
        <v>135</v>
      </c>
      <c r="E49" s="78"/>
      <c r="F49" s="79"/>
      <c r="G49" s="73">
        <f>G50</f>
        <v>10</v>
      </c>
      <c r="H49" s="73">
        <f>H50</f>
        <v>0</v>
      </c>
      <c r="I49" s="74">
        <v>0</v>
      </c>
    </row>
    <row r="50" spans="1:9" x14ac:dyDescent="0.25">
      <c r="A50" s="81" t="s">
        <v>136</v>
      </c>
      <c r="B50" s="87" t="s">
        <v>137</v>
      </c>
      <c r="C50" s="83">
        <v>895</v>
      </c>
      <c r="D50" s="84" t="s">
        <v>135</v>
      </c>
      <c r="E50" s="84" t="s">
        <v>138</v>
      </c>
      <c r="F50" s="85"/>
      <c r="G50" s="86">
        <f>G52</f>
        <v>10</v>
      </c>
      <c r="H50" s="86">
        <f>H52</f>
        <v>0</v>
      </c>
      <c r="I50" s="74">
        <v>0</v>
      </c>
    </row>
    <row r="51" spans="1:9" x14ac:dyDescent="0.25">
      <c r="A51" s="81" t="s">
        <v>98</v>
      </c>
      <c r="B51" s="87" t="s">
        <v>101</v>
      </c>
      <c r="C51" s="83">
        <v>895</v>
      </c>
      <c r="D51" s="84" t="s">
        <v>135</v>
      </c>
      <c r="E51" s="84" t="s">
        <v>138</v>
      </c>
      <c r="F51" s="85">
        <v>800</v>
      </c>
      <c r="G51" s="86">
        <f>G52</f>
        <v>10</v>
      </c>
      <c r="H51" s="86">
        <f>H52</f>
        <v>0</v>
      </c>
      <c r="I51" s="74">
        <v>0</v>
      </c>
    </row>
    <row r="52" spans="1:9" x14ac:dyDescent="0.25">
      <c r="A52" s="75"/>
      <c r="B52" s="87" t="s">
        <v>139</v>
      </c>
      <c r="C52" s="83">
        <v>895</v>
      </c>
      <c r="D52" s="84" t="s">
        <v>135</v>
      </c>
      <c r="E52" s="84" t="s">
        <v>138</v>
      </c>
      <c r="F52" s="85">
        <v>870</v>
      </c>
      <c r="G52" s="86">
        <v>10</v>
      </c>
      <c r="H52" s="86">
        <v>0</v>
      </c>
      <c r="I52" s="74">
        <v>0</v>
      </c>
    </row>
    <row r="53" spans="1:9" x14ac:dyDescent="0.25">
      <c r="A53" s="75" t="s">
        <v>140</v>
      </c>
      <c r="B53" s="89" t="s">
        <v>141</v>
      </c>
      <c r="C53" s="77">
        <v>895</v>
      </c>
      <c r="D53" s="78" t="s">
        <v>142</v>
      </c>
      <c r="E53" s="78"/>
      <c r="F53" s="79"/>
      <c r="G53" s="73">
        <f>G54+G57+G60+G63+G66</f>
        <v>1567.2</v>
      </c>
      <c r="H53" s="73">
        <f>H54+H57+H60+H63+H66</f>
        <v>263.5</v>
      </c>
      <c r="I53" s="74">
        <f t="shared" si="0"/>
        <v>16.813425216947422</v>
      </c>
    </row>
    <row r="54" spans="1:9" ht="39" x14ac:dyDescent="0.25">
      <c r="A54" s="81" t="s">
        <v>143</v>
      </c>
      <c r="B54" s="87" t="s">
        <v>144</v>
      </c>
      <c r="C54" s="83">
        <v>895</v>
      </c>
      <c r="D54" s="84" t="s">
        <v>142</v>
      </c>
      <c r="E54" s="84" t="s">
        <v>145</v>
      </c>
      <c r="F54" s="85"/>
      <c r="G54" s="86">
        <f>G55</f>
        <v>400</v>
      </c>
      <c r="H54" s="86">
        <f>H55</f>
        <v>0</v>
      </c>
      <c r="I54" s="74">
        <v>0</v>
      </c>
    </row>
    <row r="55" spans="1:9" ht="26.25" x14ac:dyDescent="0.25">
      <c r="A55" s="81" t="s">
        <v>146</v>
      </c>
      <c r="B55" s="82" t="s">
        <v>393</v>
      </c>
      <c r="C55" s="83">
        <v>895</v>
      </c>
      <c r="D55" s="84" t="s">
        <v>142</v>
      </c>
      <c r="E55" s="84" t="s">
        <v>145</v>
      </c>
      <c r="F55" s="85">
        <v>200</v>
      </c>
      <c r="G55" s="86">
        <f>G56</f>
        <v>400</v>
      </c>
      <c r="H55" s="86">
        <f>H56</f>
        <v>0</v>
      </c>
      <c r="I55" s="74">
        <v>0</v>
      </c>
    </row>
    <row r="56" spans="1:9" ht="39" customHeight="1" x14ac:dyDescent="0.25">
      <c r="A56" s="81"/>
      <c r="B56" s="141" t="s">
        <v>394</v>
      </c>
      <c r="C56" s="83">
        <v>895</v>
      </c>
      <c r="D56" s="84" t="s">
        <v>142</v>
      </c>
      <c r="E56" s="84" t="s">
        <v>145</v>
      </c>
      <c r="F56" s="85">
        <v>240</v>
      </c>
      <c r="G56" s="86">
        <v>400</v>
      </c>
      <c r="H56" s="86">
        <v>0</v>
      </c>
      <c r="I56" s="74">
        <v>0</v>
      </c>
    </row>
    <row r="57" spans="1:9" ht="51.75" x14ac:dyDescent="0.25">
      <c r="A57" s="81" t="s">
        <v>147</v>
      </c>
      <c r="B57" s="87" t="s">
        <v>148</v>
      </c>
      <c r="C57" s="83">
        <v>895</v>
      </c>
      <c r="D57" s="84" t="s">
        <v>142</v>
      </c>
      <c r="E57" s="84" t="s">
        <v>149</v>
      </c>
      <c r="F57" s="84"/>
      <c r="G57" s="86">
        <f>G59</f>
        <v>10</v>
      </c>
      <c r="H57" s="86">
        <f>H59</f>
        <v>0</v>
      </c>
      <c r="I57" s="74">
        <v>0</v>
      </c>
    </row>
    <row r="58" spans="1:9" ht="26.25" x14ac:dyDescent="0.25">
      <c r="A58" s="81" t="s">
        <v>150</v>
      </c>
      <c r="B58" s="82" t="s">
        <v>393</v>
      </c>
      <c r="C58" s="83">
        <v>895</v>
      </c>
      <c r="D58" s="84" t="s">
        <v>142</v>
      </c>
      <c r="E58" s="84" t="s">
        <v>149</v>
      </c>
      <c r="F58" s="85">
        <v>200</v>
      </c>
      <c r="G58" s="86">
        <f>G59</f>
        <v>10</v>
      </c>
      <c r="H58" s="86">
        <f>H59</f>
        <v>0</v>
      </c>
      <c r="I58" s="74">
        <v>0</v>
      </c>
    </row>
    <row r="59" spans="1:9" ht="41.25" customHeight="1" x14ac:dyDescent="0.25">
      <c r="A59" s="81"/>
      <c r="B59" s="141" t="s">
        <v>394</v>
      </c>
      <c r="C59" s="83">
        <v>895</v>
      </c>
      <c r="D59" s="84" t="s">
        <v>142</v>
      </c>
      <c r="E59" s="84" t="s">
        <v>149</v>
      </c>
      <c r="F59" s="85">
        <v>240</v>
      </c>
      <c r="G59" s="86">
        <v>10</v>
      </c>
      <c r="H59" s="86">
        <v>0</v>
      </c>
      <c r="I59" s="74">
        <v>0</v>
      </c>
    </row>
    <row r="60" spans="1:9" ht="25.5" x14ac:dyDescent="0.25">
      <c r="A60" s="81" t="s">
        <v>151</v>
      </c>
      <c r="B60" s="90" t="s">
        <v>152</v>
      </c>
      <c r="C60" s="110">
        <v>895</v>
      </c>
      <c r="D60" s="91" t="s">
        <v>142</v>
      </c>
      <c r="E60" s="92" t="s">
        <v>153</v>
      </c>
      <c r="F60" s="93"/>
      <c r="G60" s="86">
        <f>G61</f>
        <v>260</v>
      </c>
      <c r="H60" s="86">
        <f>H61</f>
        <v>256.3</v>
      </c>
      <c r="I60" s="74">
        <f t="shared" si="0"/>
        <v>98.57692307692308</v>
      </c>
    </row>
    <row r="61" spans="1:9" ht="26.25" x14ac:dyDescent="0.25">
      <c r="A61" s="81" t="s">
        <v>154</v>
      </c>
      <c r="B61" s="94" t="s">
        <v>393</v>
      </c>
      <c r="C61" s="83">
        <v>895</v>
      </c>
      <c r="D61" s="92" t="s">
        <v>142</v>
      </c>
      <c r="E61" s="92" t="s">
        <v>153</v>
      </c>
      <c r="F61" s="93">
        <v>200</v>
      </c>
      <c r="G61" s="86">
        <f>G62</f>
        <v>260</v>
      </c>
      <c r="H61" s="86">
        <f>H62</f>
        <v>256.3</v>
      </c>
      <c r="I61" s="74">
        <f t="shared" si="0"/>
        <v>98.57692307692308</v>
      </c>
    </row>
    <row r="62" spans="1:9" ht="42" customHeight="1" x14ac:dyDescent="0.25">
      <c r="A62" s="81" t="s">
        <v>155</v>
      </c>
      <c r="B62" s="141" t="s">
        <v>394</v>
      </c>
      <c r="C62" s="83">
        <v>895</v>
      </c>
      <c r="D62" s="92" t="s">
        <v>142</v>
      </c>
      <c r="E62" s="92" t="s">
        <v>153</v>
      </c>
      <c r="F62" s="93">
        <v>240</v>
      </c>
      <c r="G62" s="86">
        <v>260</v>
      </c>
      <c r="H62" s="86">
        <v>256.3</v>
      </c>
      <c r="I62" s="74">
        <f t="shared" si="0"/>
        <v>98.57692307692308</v>
      </c>
    </row>
    <row r="63" spans="1:9" ht="27.75" customHeight="1" x14ac:dyDescent="0.25">
      <c r="A63" s="81" t="s">
        <v>156</v>
      </c>
      <c r="B63" s="94" t="s">
        <v>157</v>
      </c>
      <c r="C63" s="83">
        <v>895</v>
      </c>
      <c r="D63" s="92" t="s">
        <v>142</v>
      </c>
      <c r="E63" s="92" t="s">
        <v>158</v>
      </c>
      <c r="F63" s="93"/>
      <c r="G63" s="86">
        <f>G65</f>
        <v>890</v>
      </c>
      <c r="H63" s="86">
        <f>H65</f>
        <v>0</v>
      </c>
      <c r="I63" s="74">
        <f t="shared" ref="I63:I69" si="1">H63/G63*100</f>
        <v>0</v>
      </c>
    </row>
    <row r="64" spans="1:9" ht="26.25" x14ac:dyDescent="0.25">
      <c r="A64" s="81" t="s">
        <v>159</v>
      </c>
      <c r="B64" s="94" t="s">
        <v>393</v>
      </c>
      <c r="C64" s="83">
        <v>895</v>
      </c>
      <c r="D64" s="92" t="s">
        <v>142</v>
      </c>
      <c r="E64" s="92" t="s">
        <v>158</v>
      </c>
      <c r="F64" s="93">
        <v>200</v>
      </c>
      <c r="G64" s="86">
        <f>G65</f>
        <v>890</v>
      </c>
      <c r="H64" s="86">
        <f>H65</f>
        <v>0</v>
      </c>
      <c r="I64" s="74">
        <f t="shared" si="1"/>
        <v>0</v>
      </c>
    </row>
    <row r="65" spans="1:9" ht="42" customHeight="1" x14ac:dyDescent="0.25">
      <c r="A65" s="75"/>
      <c r="B65" s="141" t="s">
        <v>394</v>
      </c>
      <c r="C65" s="83">
        <v>895</v>
      </c>
      <c r="D65" s="92" t="s">
        <v>142</v>
      </c>
      <c r="E65" s="92" t="s">
        <v>158</v>
      </c>
      <c r="F65" s="93">
        <v>240</v>
      </c>
      <c r="G65" s="86">
        <v>890</v>
      </c>
      <c r="H65" s="86">
        <v>0</v>
      </c>
      <c r="I65" s="74">
        <f t="shared" si="1"/>
        <v>0</v>
      </c>
    </row>
    <row r="66" spans="1:9" ht="64.5" x14ac:dyDescent="0.25">
      <c r="A66" s="81" t="s">
        <v>331</v>
      </c>
      <c r="B66" s="82" t="s">
        <v>132</v>
      </c>
      <c r="C66" s="83">
        <v>895</v>
      </c>
      <c r="D66" s="92" t="s">
        <v>142</v>
      </c>
      <c r="E66" s="84" t="s">
        <v>133</v>
      </c>
      <c r="F66" s="85"/>
      <c r="G66" s="86">
        <f>G67</f>
        <v>7.2</v>
      </c>
      <c r="H66" s="86">
        <f>H67</f>
        <v>7.2</v>
      </c>
      <c r="I66" s="74">
        <f t="shared" si="1"/>
        <v>100</v>
      </c>
    </row>
    <row r="67" spans="1:9" ht="64.5" x14ac:dyDescent="0.25">
      <c r="A67" s="81" t="s">
        <v>332</v>
      </c>
      <c r="B67" s="87" t="s">
        <v>132</v>
      </c>
      <c r="C67" s="83">
        <v>895</v>
      </c>
      <c r="D67" s="92" t="s">
        <v>142</v>
      </c>
      <c r="E67" s="84" t="s">
        <v>133</v>
      </c>
      <c r="F67" s="85">
        <v>200</v>
      </c>
      <c r="G67" s="86">
        <f>G68</f>
        <v>7.2</v>
      </c>
      <c r="H67" s="86">
        <f>H68</f>
        <v>7.2</v>
      </c>
      <c r="I67" s="74">
        <f t="shared" si="1"/>
        <v>100</v>
      </c>
    </row>
    <row r="68" spans="1:9" ht="42" customHeight="1" x14ac:dyDescent="0.25">
      <c r="A68" s="75"/>
      <c r="B68" s="141" t="s">
        <v>395</v>
      </c>
      <c r="C68" s="83">
        <v>895</v>
      </c>
      <c r="D68" s="92" t="s">
        <v>142</v>
      </c>
      <c r="E68" s="84" t="s">
        <v>133</v>
      </c>
      <c r="F68" s="85">
        <v>240</v>
      </c>
      <c r="G68" s="86">
        <v>7.2</v>
      </c>
      <c r="H68" s="86">
        <v>7.2</v>
      </c>
      <c r="I68" s="74">
        <f t="shared" si="1"/>
        <v>100</v>
      </c>
    </row>
    <row r="69" spans="1:9" ht="29.25" customHeight="1" x14ac:dyDescent="0.25">
      <c r="A69" s="75" t="s">
        <v>160</v>
      </c>
      <c r="B69" s="64" t="s">
        <v>161</v>
      </c>
      <c r="C69" s="77">
        <v>895</v>
      </c>
      <c r="D69" s="78" t="s">
        <v>162</v>
      </c>
      <c r="E69" s="84"/>
      <c r="F69" s="85"/>
      <c r="G69" s="73">
        <f>G70+G77</f>
        <v>430</v>
      </c>
      <c r="H69" s="73">
        <f>H70+H77</f>
        <v>225.3</v>
      </c>
      <c r="I69" s="74">
        <f t="shared" si="1"/>
        <v>52.395348837209312</v>
      </c>
    </row>
    <row r="70" spans="1:9" ht="39" x14ac:dyDescent="0.25">
      <c r="A70" s="75" t="s">
        <v>163</v>
      </c>
      <c r="B70" s="76" t="s">
        <v>164</v>
      </c>
      <c r="C70" s="77">
        <v>895</v>
      </c>
      <c r="D70" s="78" t="s">
        <v>165</v>
      </c>
      <c r="E70" s="78"/>
      <c r="F70" s="79"/>
      <c r="G70" s="73">
        <f>G71+G74</f>
        <v>30</v>
      </c>
      <c r="H70" s="73">
        <f>H71+H74</f>
        <v>10</v>
      </c>
      <c r="I70" s="74">
        <v>0</v>
      </c>
    </row>
    <row r="71" spans="1:9" ht="102.75" x14ac:dyDescent="0.25">
      <c r="A71" s="81" t="s">
        <v>166</v>
      </c>
      <c r="B71" s="87" t="s">
        <v>167</v>
      </c>
      <c r="C71" s="83">
        <v>895</v>
      </c>
      <c r="D71" s="84" t="s">
        <v>165</v>
      </c>
      <c r="E71" s="84" t="s">
        <v>168</v>
      </c>
      <c r="F71" s="85"/>
      <c r="G71" s="86">
        <f>G73</f>
        <v>10</v>
      </c>
      <c r="H71" s="86">
        <f>H73</f>
        <v>10</v>
      </c>
      <c r="I71" s="74">
        <v>0</v>
      </c>
    </row>
    <row r="72" spans="1:9" ht="26.25" x14ac:dyDescent="0.25">
      <c r="A72" s="81" t="s">
        <v>169</v>
      </c>
      <c r="B72" s="82" t="s">
        <v>393</v>
      </c>
      <c r="C72" s="83">
        <v>895</v>
      </c>
      <c r="D72" s="84" t="s">
        <v>165</v>
      </c>
      <c r="E72" s="84" t="s">
        <v>168</v>
      </c>
      <c r="F72" s="85">
        <v>200</v>
      </c>
      <c r="G72" s="86">
        <f>G73</f>
        <v>10</v>
      </c>
      <c r="H72" s="86">
        <f>H73</f>
        <v>10</v>
      </c>
      <c r="I72" s="74">
        <v>0</v>
      </c>
    </row>
    <row r="73" spans="1:9" ht="40.5" customHeight="1" x14ac:dyDescent="0.25">
      <c r="A73" s="81"/>
      <c r="B73" s="141" t="s">
        <v>394</v>
      </c>
      <c r="C73" s="83">
        <v>895</v>
      </c>
      <c r="D73" s="84" t="s">
        <v>165</v>
      </c>
      <c r="E73" s="84" t="s">
        <v>168</v>
      </c>
      <c r="F73" s="85">
        <v>240</v>
      </c>
      <c r="G73" s="86">
        <v>10</v>
      </c>
      <c r="H73" s="86">
        <v>10</v>
      </c>
      <c r="I73" s="74">
        <v>0</v>
      </c>
    </row>
    <row r="74" spans="1:9" ht="38.25" x14ac:dyDescent="0.25">
      <c r="A74" s="81" t="s">
        <v>170</v>
      </c>
      <c r="B74" s="95" t="s">
        <v>171</v>
      </c>
      <c r="C74" s="83">
        <v>895</v>
      </c>
      <c r="D74" s="84" t="s">
        <v>165</v>
      </c>
      <c r="E74" s="84" t="s">
        <v>172</v>
      </c>
      <c r="F74" s="85"/>
      <c r="G74" s="86">
        <f>G76</f>
        <v>20</v>
      </c>
      <c r="H74" s="86">
        <f>H76</f>
        <v>0</v>
      </c>
      <c r="I74" s="74">
        <v>0</v>
      </c>
    </row>
    <row r="75" spans="1:9" ht="26.25" x14ac:dyDescent="0.25">
      <c r="A75" s="81" t="s">
        <v>173</v>
      </c>
      <c r="B75" s="82" t="s">
        <v>393</v>
      </c>
      <c r="C75" s="83">
        <v>895</v>
      </c>
      <c r="D75" s="84" t="s">
        <v>165</v>
      </c>
      <c r="E75" s="84" t="s">
        <v>172</v>
      </c>
      <c r="F75" s="85">
        <v>200</v>
      </c>
      <c r="G75" s="86">
        <f>G76</f>
        <v>20</v>
      </c>
      <c r="H75" s="86">
        <f>H76</f>
        <v>0</v>
      </c>
      <c r="I75" s="74">
        <v>0</v>
      </c>
    </row>
    <row r="76" spans="1:9" ht="39.75" customHeight="1" x14ac:dyDescent="0.25">
      <c r="A76" s="75"/>
      <c r="B76" s="141" t="s">
        <v>394</v>
      </c>
      <c r="C76" s="83">
        <v>895</v>
      </c>
      <c r="D76" s="84" t="s">
        <v>165</v>
      </c>
      <c r="E76" s="84" t="s">
        <v>172</v>
      </c>
      <c r="F76" s="85">
        <v>240</v>
      </c>
      <c r="G76" s="86">
        <v>20</v>
      </c>
      <c r="H76" s="86">
        <v>0</v>
      </c>
      <c r="I76" s="74">
        <v>0</v>
      </c>
    </row>
    <row r="77" spans="1:9" ht="39" x14ac:dyDescent="0.25">
      <c r="A77" s="75" t="s">
        <v>174</v>
      </c>
      <c r="B77" s="76" t="s">
        <v>175</v>
      </c>
      <c r="C77" s="77">
        <v>895</v>
      </c>
      <c r="D77" s="78" t="s">
        <v>176</v>
      </c>
      <c r="E77" s="78"/>
      <c r="F77" s="79"/>
      <c r="G77" s="73">
        <f>G81+G84+G87+G90+G78+G93</f>
        <v>400</v>
      </c>
      <c r="H77" s="73">
        <f>H81+H84+H87+H90+H78+H93</f>
        <v>215.3</v>
      </c>
      <c r="I77" s="74">
        <f t="shared" ref="I77:I91" si="2">H77/G77*100</f>
        <v>53.825000000000003</v>
      </c>
    </row>
    <row r="78" spans="1:9" ht="64.5" x14ac:dyDescent="0.25">
      <c r="A78" s="81" t="s">
        <v>177</v>
      </c>
      <c r="B78" s="94" t="s">
        <v>178</v>
      </c>
      <c r="C78" s="83">
        <v>895</v>
      </c>
      <c r="D78" s="92" t="s">
        <v>176</v>
      </c>
      <c r="E78" s="92" t="s">
        <v>179</v>
      </c>
      <c r="F78" s="93"/>
      <c r="G78" s="86">
        <f>G80</f>
        <v>30</v>
      </c>
      <c r="H78" s="86">
        <f>H80</f>
        <v>0</v>
      </c>
      <c r="I78" s="74">
        <f t="shared" si="2"/>
        <v>0</v>
      </c>
    </row>
    <row r="79" spans="1:9" ht="26.25" x14ac:dyDescent="0.25">
      <c r="A79" s="81" t="s">
        <v>180</v>
      </c>
      <c r="B79" s="96" t="s">
        <v>393</v>
      </c>
      <c r="C79" s="83">
        <v>895</v>
      </c>
      <c r="D79" s="92" t="s">
        <v>176</v>
      </c>
      <c r="E79" s="92" t="s">
        <v>179</v>
      </c>
      <c r="F79" s="93">
        <v>200</v>
      </c>
      <c r="G79" s="86">
        <f>G80</f>
        <v>30</v>
      </c>
      <c r="H79" s="86">
        <f>H80</f>
        <v>0</v>
      </c>
      <c r="I79" s="74">
        <f t="shared" si="2"/>
        <v>0</v>
      </c>
    </row>
    <row r="80" spans="1:9" ht="39.75" customHeight="1" x14ac:dyDescent="0.25">
      <c r="A80" s="81"/>
      <c r="B80" s="141" t="s">
        <v>394</v>
      </c>
      <c r="C80" s="83">
        <v>895</v>
      </c>
      <c r="D80" s="92" t="s">
        <v>176</v>
      </c>
      <c r="E80" s="92" t="s">
        <v>179</v>
      </c>
      <c r="F80" s="93">
        <v>240</v>
      </c>
      <c r="G80" s="86">
        <v>30</v>
      </c>
      <c r="H80" s="86">
        <v>0</v>
      </c>
      <c r="I80" s="74">
        <f t="shared" si="2"/>
        <v>0</v>
      </c>
    </row>
    <row r="81" spans="1:9" ht="39" x14ac:dyDescent="0.25">
      <c r="A81" s="81" t="s">
        <v>181</v>
      </c>
      <c r="B81" s="87" t="s">
        <v>182</v>
      </c>
      <c r="C81" s="83">
        <v>895</v>
      </c>
      <c r="D81" s="84" t="s">
        <v>176</v>
      </c>
      <c r="E81" s="84" t="s">
        <v>183</v>
      </c>
      <c r="F81" s="85"/>
      <c r="G81" s="86">
        <f>G83</f>
        <v>100</v>
      </c>
      <c r="H81" s="86">
        <f>H83</f>
        <v>0</v>
      </c>
      <c r="I81" s="74">
        <f t="shared" si="2"/>
        <v>0</v>
      </c>
    </row>
    <row r="82" spans="1:9" ht="26.25" x14ac:dyDescent="0.25">
      <c r="A82" s="81" t="s">
        <v>184</v>
      </c>
      <c r="B82" s="82" t="s">
        <v>393</v>
      </c>
      <c r="C82" s="83">
        <v>895</v>
      </c>
      <c r="D82" s="84" t="s">
        <v>176</v>
      </c>
      <c r="E82" s="84" t="s">
        <v>183</v>
      </c>
      <c r="F82" s="85">
        <v>200</v>
      </c>
      <c r="G82" s="86">
        <f>G83</f>
        <v>100</v>
      </c>
      <c r="H82" s="86">
        <f>H83</f>
        <v>0</v>
      </c>
      <c r="I82" s="74">
        <f>H82/G82*100</f>
        <v>0</v>
      </c>
    </row>
    <row r="83" spans="1:9" ht="42" customHeight="1" x14ac:dyDescent="0.25">
      <c r="A83" s="81"/>
      <c r="B83" s="141" t="s">
        <v>394</v>
      </c>
      <c r="C83" s="83">
        <v>895</v>
      </c>
      <c r="D83" s="84" t="s">
        <v>176</v>
      </c>
      <c r="E83" s="84" t="s">
        <v>183</v>
      </c>
      <c r="F83" s="85">
        <v>240</v>
      </c>
      <c r="G83" s="86">
        <v>100</v>
      </c>
      <c r="H83" s="86">
        <v>0</v>
      </c>
      <c r="I83" s="74">
        <f t="shared" si="2"/>
        <v>0</v>
      </c>
    </row>
    <row r="84" spans="1:9" ht="39" x14ac:dyDescent="0.25">
      <c r="A84" s="81" t="s">
        <v>185</v>
      </c>
      <c r="B84" s="87" t="s">
        <v>186</v>
      </c>
      <c r="C84" s="83">
        <v>895</v>
      </c>
      <c r="D84" s="84" t="s">
        <v>176</v>
      </c>
      <c r="E84" s="84" t="s">
        <v>187</v>
      </c>
      <c r="F84" s="85"/>
      <c r="G84" s="86">
        <f>G86</f>
        <v>30</v>
      </c>
      <c r="H84" s="86">
        <f>H86</f>
        <v>29.7</v>
      </c>
      <c r="I84" s="74">
        <f t="shared" si="2"/>
        <v>99</v>
      </c>
    </row>
    <row r="85" spans="1:9" ht="26.25" x14ac:dyDescent="0.25">
      <c r="A85" s="81" t="s">
        <v>188</v>
      </c>
      <c r="B85" s="82" t="s">
        <v>393</v>
      </c>
      <c r="C85" s="83">
        <v>895</v>
      </c>
      <c r="D85" s="84" t="s">
        <v>176</v>
      </c>
      <c r="E85" s="84" t="s">
        <v>187</v>
      </c>
      <c r="F85" s="85">
        <v>200</v>
      </c>
      <c r="G85" s="86">
        <f>G86</f>
        <v>30</v>
      </c>
      <c r="H85" s="86">
        <f>H86</f>
        <v>29.7</v>
      </c>
      <c r="I85" s="74">
        <f t="shared" si="2"/>
        <v>99</v>
      </c>
    </row>
    <row r="86" spans="1:9" ht="41.25" customHeight="1" x14ac:dyDescent="0.25">
      <c r="A86" s="81"/>
      <c r="B86" s="141" t="s">
        <v>394</v>
      </c>
      <c r="C86" s="83">
        <v>895</v>
      </c>
      <c r="D86" s="84" t="s">
        <v>176</v>
      </c>
      <c r="E86" s="84" t="s">
        <v>187</v>
      </c>
      <c r="F86" s="85">
        <v>240</v>
      </c>
      <c r="G86" s="86">
        <v>30</v>
      </c>
      <c r="H86" s="86">
        <v>29.7</v>
      </c>
      <c r="I86" s="74">
        <f t="shared" si="2"/>
        <v>99</v>
      </c>
    </row>
    <row r="87" spans="1:9" ht="77.25" x14ac:dyDescent="0.25">
      <c r="A87" s="81" t="s">
        <v>189</v>
      </c>
      <c r="B87" s="87" t="s">
        <v>190</v>
      </c>
      <c r="C87" s="83">
        <v>895</v>
      </c>
      <c r="D87" s="84" t="s">
        <v>176</v>
      </c>
      <c r="E87" s="84" t="s">
        <v>191</v>
      </c>
      <c r="F87" s="85"/>
      <c r="G87" s="86">
        <f>G89</f>
        <v>100</v>
      </c>
      <c r="H87" s="86">
        <f>H89</f>
        <v>47</v>
      </c>
      <c r="I87" s="74">
        <f t="shared" si="2"/>
        <v>47</v>
      </c>
    </row>
    <row r="88" spans="1:9" ht="26.25" x14ac:dyDescent="0.25">
      <c r="A88" s="81" t="s">
        <v>192</v>
      </c>
      <c r="B88" s="82" t="s">
        <v>393</v>
      </c>
      <c r="C88" s="83">
        <v>895</v>
      </c>
      <c r="D88" s="84" t="s">
        <v>176</v>
      </c>
      <c r="E88" s="84" t="s">
        <v>191</v>
      </c>
      <c r="F88" s="85">
        <v>200</v>
      </c>
      <c r="G88" s="86">
        <f>G89</f>
        <v>100</v>
      </c>
      <c r="H88" s="86">
        <f>H89</f>
        <v>47</v>
      </c>
      <c r="I88" s="74">
        <f t="shared" si="2"/>
        <v>47</v>
      </c>
    </row>
    <row r="89" spans="1:9" ht="42.75" customHeight="1" x14ac:dyDescent="0.25">
      <c r="A89" s="81"/>
      <c r="B89" s="141" t="s">
        <v>394</v>
      </c>
      <c r="C89" s="83">
        <v>895</v>
      </c>
      <c r="D89" s="84" t="s">
        <v>176</v>
      </c>
      <c r="E89" s="84" t="s">
        <v>191</v>
      </c>
      <c r="F89" s="85">
        <v>240</v>
      </c>
      <c r="G89" s="86">
        <v>100</v>
      </c>
      <c r="H89" s="86">
        <v>47</v>
      </c>
      <c r="I89" s="74">
        <f t="shared" si="2"/>
        <v>47</v>
      </c>
    </row>
    <row r="90" spans="1:9" ht="64.5" x14ac:dyDescent="0.25">
      <c r="A90" s="81" t="s">
        <v>193</v>
      </c>
      <c r="B90" s="87" t="s">
        <v>194</v>
      </c>
      <c r="C90" s="83">
        <v>895</v>
      </c>
      <c r="D90" s="84" t="s">
        <v>176</v>
      </c>
      <c r="E90" s="84" t="s">
        <v>195</v>
      </c>
      <c r="F90" s="85"/>
      <c r="G90" s="86">
        <f>G92</f>
        <v>110</v>
      </c>
      <c r="H90" s="86">
        <f>H92</f>
        <v>108.9</v>
      </c>
      <c r="I90" s="74">
        <f t="shared" si="2"/>
        <v>99.000000000000014</v>
      </c>
    </row>
    <row r="91" spans="1:9" ht="26.25" x14ac:dyDescent="0.25">
      <c r="A91" s="81" t="s">
        <v>196</v>
      </c>
      <c r="B91" s="82" t="s">
        <v>393</v>
      </c>
      <c r="C91" s="83">
        <v>895</v>
      </c>
      <c r="D91" s="84" t="s">
        <v>176</v>
      </c>
      <c r="E91" s="84" t="s">
        <v>195</v>
      </c>
      <c r="F91" s="85">
        <v>200</v>
      </c>
      <c r="G91" s="86">
        <f>G92</f>
        <v>110</v>
      </c>
      <c r="H91" s="86">
        <f>H92</f>
        <v>108.9</v>
      </c>
      <c r="I91" s="74">
        <f t="shared" si="2"/>
        <v>99.000000000000014</v>
      </c>
    </row>
    <row r="92" spans="1:9" ht="42.75" customHeight="1" x14ac:dyDescent="0.25">
      <c r="A92" s="75"/>
      <c r="B92" s="141" t="s">
        <v>394</v>
      </c>
      <c r="C92" s="83">
        <v>895</v>
      </c>
      <c r="D92" s="84" t="s">
        <v>176</v>
      </c>
      <c r="E92" s="84" t="s">
        <v>195</v>
      </c>
      <c r="F92" s="85">
        <v>240</v>
      </c>
      <c r="G92" s="86">
        <v>110</v>
      </c>
      <c r="H92" s="86">
        <v>108.9</v>
      </c>
      <c r="I92" s="74">
        <f>H92/G92*100</f>
        <v>99.000000000000014</v>
      </c>
    </row>
    <row r="93" spans="1:9" ht="115.5" x14ac:dyDescent="0.25">
      <c r="A93" s="91" t="s">
        <v>333</v>
      </c>
      <c r="B93" s="94" t="s">
        <v>334</v>
      </c>
      <c r="C93" s="111">
        <v>895</v>
      </c>
      <c r="D93" s="92" t="s">
        <v>176</v>
      </c>
      <c r="E93" s="92" t="s">
        <v>335</v>
      </c>
      <c r="F93" s="93"/>
      <c r="G93" s="86">
        <f t="shared" ref="G93:I94" si="3">G94</f>
        <v>30</v>
      </c>
      <c r="H93" s="86">
        <f t="shared" si="3"/>
        <v>29.7</v>
      </c>
      <c r="I93" s="86">
        <f t="shared" si="3"/>
        <v>30</v>
      </c>
    </row>
    <row r="94" spans="1:9" ht="26.25" x14ac:dyDescent="0.25">
      <c r="A94" s="91" t="s">
        <v>336</v>
      </c>
      <c r="B94" s="96" t="s">
        <v>393</v>
      </c>
      <c r="C94" s="111">
        <v>895</v>
      </c>
      <c r="D94" s="92" t="s">
        <v>176</v>
      </c>
      <c r="E94" s="92" t="s">
        <v>335</v>
      </c>
      <c r="F94" s="93">
        <v>200</v>
      </c>
      <c r="G94" s="86">
        <f t="shared" si="3"/>
        <v>30</v>
      </c>
      <c r="H94" s="86">
        <f t="shared" si="3"/>
        <v>29.7</v>
      </c>
      <c r="I94" s="86">
        <f t="shared" si="3"/>
        <v>30</v>
      </c>
    </row>
    <row r="95" spans="1:9" ht="40.5" customHeight="1" x14ac:dyDescent="0.25">
      <c r="A95" s="91"/>
      <c r="B95" s="141" t="s">
        <v>394</v>
      </c>
      <c r="C95" s="111">
        <v>895</v>
      </c>
      <c r="D95" s="92" t="s">
        <v>176</v>
      </c>
      <c r="E95" s="92" t="s">
        <v>335</v>
      </c>
      <c r="F95" s="93">
        <v>240</v>
      </c>
      <c r="G95" s="86">
        <v>30</v>
      </c>
      <c r="H95" s="86">
        <v>29.7</v>
      </c>
      <c r="I95" s="86">
        <v>30</v>
      </c>
    </row>
    <row r="96" spans="1:9" x14ac:dyDescent="0.25">
      <c r="A96" s="75" t="s">
        <v>197</v>
      </c>
      <c r="B96" s="89" t="s">
        <v>198</v>
      </c>
      <c r="C96" s="77">
        <v>895</v>
      </c>
      <c r="D96" s="78" t="s">
        <v>199</v>
      </c>
      <c r="E96" s="84"/>
      <c r="F96" s="85"/>
      <c r="G96" s="73">
        <f>G101+G97+G108</f>
        <v>5626.2</v>
      </c>
      <c r="H96" s="73">
        <f>H101+H97+H108</f>
        <v>1682</v>
      </c>
      <c r="I96" s="74">
        <f>H96/G96*100</f>
        <v>29.895844442074583</v>
      </c>
    </row>
    <row r="97" spans="1:9" x14ac:dyDescent="0.25">
      <c r="A97" s="75" t="s">
        <v>200</v>
      </c>
      <c r="B97" s="97" t="s">
        <v>201</v>
      </c>
      <c r="C97" s="77">
        <v>895</v>
      </c>
      <c r="D97" s="78" t="s">
        <v>202</v>
      </c>
      <c r="E97" s="84"/>
      <c r="F97" s="85"/>
      <c r="G97" s="73">
        <f t="shared" ref="G97:H99" si="4">G98</f>
        <v>60</v>
      </c>
      <c r="H97" s="73">
        <f t="shared" si="4"/>
        <v>0</v>
      </c>
      <c r="I97" s="74">
        <v>0</v>
      </c>
    </row>
    <row r="98" spans="1:9" ht="90" x14ac:dyDescent="0.25">
      <c r="A98" s="81" t="s">
        <v>203</v>
      </c>
      <c r="B98" s="87" t="s">
        <v>204</v>
      </c>
      <c r="C98" s="77">
        <v>895</v>
      </c>
      <c r="D98" s="78" t="s">
        <v>202</v>
      </c>
      <c r="E98" s="84" t="s">
        <v>205</v>
      </c>
      <c r="F98" s="85"/>
      <c r="G98" s="73">
        <f t="shared" si="4"/>
        <v>60</v>
      </c>
      <c r="H98" s="73">
        <f t="shared" si="4"/>
        <v>0</v>
      </c>
      <c r="I98" s="74">
        <v>0</v>
      </c>
    </row>
    <row r="99" spans="1:9" ht="26.25" x14ac:dyDescent="0.25">
      <c r="A99" s="81" t="s">
        <v>206</v>
      </c>
      <c r="B99" s="82" t="s">
        <v>393</v>
      </c>
      <c r="C99" s="77">
        <v>895</v>
      </c>
      <c r="D99" s="78" t="s">
        <v>202</v>
      </c>
      <c r="E99" s="84" t="s">
        <v>205</v>
      </c>
      <c r="F99" s="85">
        <v>200</v>
      </c>
      <c r="G99" s="86">
        <f t="shared" si="4"/>
        <v>60</v>
      </c>
      <c r="H99" s="86">
        <f t="shared" si="4"/>
        <v>0</v>
      </c>
      <c r="I99" s="74">
        <v>0</v>
      </c>
    </row>
    <row r="100" spans="1:9" ht="51" x14ac:dyDescent="0.25">
      <c r="A100" s="75"/>
      <c r="B100" s="141" t="s">
        <v>394</v>
      </c>
      <c r="C100" s="77">
        <v>895</v>
      </c>
      <c r="D100" s="78" t="s">
        <v>202</v>
      </c>
      <c r="E100" s="84" t="s">
        <v>205</v>
      </c>
      <c r="F100" s="85">
        <v>240</v>
      </c>
      <c r="G100" s="86">
        <v>60</v>
      </c>
      <c r="H100" s="86">
        <v>0</v>
      </c>
      <c r="I100" s="74">
        <v>0</v>
      </c>
    </row>
    <row r="101" spans="1:9" x14ac:dyDescent="0.25">
      <c r="A101" s="75" t="s">
        <v>207</v>
      </c>
      <c r="B101" s="76" t="s">
        <v>208</v>
      </c>
      <c r="C101" s="77">
        <v>895</v>
      </c>
      <c r="D101" s="78" t="s">
        <v>209</v>
      </c>
      <c r="E101" s="84"/>
      <c r="F101" s="85"/>
      <c r="G101" s="73">
        <f>G102</f>
        <v>5526.2</v>
      </c>
      <c r="H101" s="73">
        <f>H102</f>
        <v>1642.3</v>
      </c>
      <c r="I101" s="74">
        <f>H101/G101*100</f>
        <v>29.718432195722194</v>
      </c>
    </row>
    <row r="102" spans="1:9" ht="64.5" x14ac:dyDescent="0.25">
      <c r="A102" s="81" t="s">
        <v>210</v>
      </c>
      <c r="B102" s="87" t="s">
        <v>211</v>
      </c>
      <c r="C102" s="83">
        <v>895</v>
      </c>
      <c r="D102" s="84" t="s">
        <v>209</v>
      </c>
      <c r="E102" s="84" t="s">
        <v>212</v>
      </c>
      <c r="F102" s="85"/>
      <c r="G102" s="86">
        <f>G104+G105</f>
        <v>5526.2</v>
      </c>
      <c r="H102" s="86">
        <f>H104+H105</f>
        <v>1642.3</v>
      </c>
      <c r="I102" s="74">
        <f>H102/G102*100</f>
        <v>29.718432195722194</v>
      </c>
    </row>
    <row r="103" spans="1:9" ht="26.25" x14ac:dyDescent="0.25">
      <c r="A103" s="81" t="s">
        <v>213</v>
      </c>
      <c r="B103" s="82" t="s">
        <v>393</v>
      </c>
      <c r="C103" s="83">
        <v>895</v>
      </c>
      <c r="D103" s="84" t="s">
        <v>209</v>
      </c>
      <c r="E103" s="84" t="s">
        <v>212</v>
      </c>
      <c r="F103" s="85">
        <v>200</v>
      </c>
      <c r="G103" s="86">
        <f>G104</f>
        <v>5461.2</v>
      </c>
      <c r="H103" s="86">
        <f>H104</f>
        <v>1612.7</v>
      </c>
      <c r="I103" s="74">
        <f>H103/G103*100</f>
        <v>29.530139895993557</v>
      </c>
    </row>
    <row r="104" spans="1:9" ht="42" customHeight="1" x14ac:dyDescent="0.25">
      <c r="A104" s="81"/>
      <c r="B104" s="141" t="s">
        <v>394</v>
      </c>
      <c r="C104" s="83">
        <v>895</v>
      </c>
      <c r="D104" s="84" t="s">
        <v>209</v>
      </c>
      <c r="E104" s="84" t="s">
        <v>212</v>
      </c>
      <c r="F104" s="85">
        <v>240</v>
      </c>
      <c r="G104" s="86">
        <v>5461.2</v>
      </c>
      <c r="H104" s="86">
        <v>1612.7</v>
      </c>
      <c r="I104" s="74">
        <f>H104/G104*100</f>
        <v>29.530139895993557</v>
      </c>
    </row>
    <row r="105" spans="1:9" x14ac:dyDescent="0.25">
      <c r="A105" s="81" t="s">
        <v>214</v>
      </c>
      <c r="B105" s="87" t="s">
        <v>101</v>
      </c>
      <c r="C105" s="83">
        <v>895</v>
      </c>
      <c r="D105" s="84" t="s">
        <v>209</v>
      </c>
      <c r="E105" s="84" t="s">
        <v>212</v>
      </c>
      <c r="F105" s="85">
        <v>800</v>
      </c>
      <c r="G105" s="86">
        <f>G107+G106</f>
        <v>65</v>
      </c>
      <c r="H105" s="86">
        <f>H106+H107</f>
        <v>29.6</v>
      </c>
      <c r="I105" s="74">
        <f>H105/G105*100</f>
        <v>45.53846153846154</v>
      </c>
    </row>
    <row r="106" spans="1:9" x14ac:dyDescent="0.25">
      <c r="A106" s="91"/>
      <c r="B106" s="94" t="s">
        <v>337</v>
      </c>
      <c r="C106" s="111">
        <v>895</v>
      </c>
      <c r="D106" s="92" t="s">
        <v>209</v>
      </c>
      <c r="E106" s="92" t="s">
        <v>212</v>
      </c>
      <c r="F106" s="93">
        <v>830</v>
      </c>
      <c r="G106" s="86">
        <v>15</v>
      </c>
      <c r="H106" s="86">
        <v>13</v>
      </c>
      <c r="I106" s="86">
        <v>0</v>
      </c>
    </row>
    <row r="107" spans="1:9" x14ac:dyDescent="0.25">
      <c r="A107" s="75"/>
      <c r="B107" s="87" t="s">
        <v>102</v>
      </c>
      <c r="C107" s="83">
        <v>895</v>
      </c>
      <c r="D107" s="84" t="s">
        <v>209</v>
      </c>
      <c r="E107" s="84" t="s">
        <v>212</v>
      </c>
      <c r="F107" s="85">
        <v>850</v>
      </c>
      <c r="G107" s="86">
        <v>50</v>
      </c>
      <c r="H107" s="86">
        <v>16.600000000000001</v>
      </c>
      <c r="I107" s="74">
        <f t="shared" ref="I107:I169" si="5">H107/G107*100</f>
        <v>33.200000000000003</v>
      </c>
    </row>
    <row r="108" spans="1:9" ht="28.5" customHeight="1" x14ac:dyDescent="0.25">
      <c r="A108" s="81" t="s">
        <v>215</v>
      </c>
      <c r="B108" s="98" t="s">
        <v>216</v>
      </c>
      <c r="C108" s="77">
        <v>895</v>
      </c>
      <c r="D108" s="99" t="s">
        <v>217</v>
      </c>
      <c r="E108" s="92"/>
      <c r="F108" s="93"/>
      <c r="G108" s="73">
        <f>G109</f>
        <v>40</v>
      </c>
      <c r="H108" s="73">
        <f>H109</f>
        <v>39.700000000000003</v>
      </c>
      <c r="I108" s="74">
        <f t="shared" si="5"/>
        <v>99.25</v>
      </c>
    </row>
    <row r="109" spans="1:9" ht="64.5" x14ac:dyDescent="0.25">
      <c r="A109" s="75" t="s">
        <v>218</v>
      </c>
      <c r="B109" s="94" t="s">
        <v>219</v>
      </c>
      <c r="C109" s="77">
        <v>895</v>
      </c>
      <c r="D109" s="92" t="s">
        <v>217</v>
      </c>
      <c r="E109" s="92" t="s">
        <v>220</v>
      </c>
      <c r="F109" s="93"/>
      <c r="G109" s="86">
        <f>G111</f>
        <v>40</v>
      </c>
      <c r="H109" s="86">
        <f>H111</f>
        <v>39.700000000000003</v>
      </c>
      <c r="I109" s="74">
        <f t="shared" si="5"/>
        <v>99.25</v>
      </c>
    </row>
    <row r="110" spans="1:9" ht="26.25" x14ac:dyDescent="0.25">
      <c r="A110" s="81" t="s">
        <v>221</v>
      </c>
      <c r="B110" s="96" t="s">
        <v>393</v>
      </c>
      <c r="C110" s="83">
        <v>895</v>
      </c>
      <c r="D110" s="92" t="s">
        <v>217</v>
      </c>
      <c r="E110" s="92" t="s">
        <v>220</v>
      </c>
      <c r="F110" s="93">
        <v>200</v>
      </c>
      <c r="G110" s="86">
        <f>G111</f>
        <v>40</v>
      </c>
      <c r="H110" s="86">
        <f>H111</f>
        <v>39.700000000000003</v>
      </c>
      <c r="I110" s="74">
        <f t="shared" si="5"/>
        <v>99.25</v>
      </c>
    </row>
    <row r="111" spans="1:9" ht="39" customHeight="1" x14ac:dyDescent="0.25">
      <c r="A111" s="75" t="s">
        <v>222</v>
      </c>
      <c r="B111" s="141" t="s">
        <v>394</v>
      </c>
      <c r="C111" s="77">
        <v>895</v>
      </c>
      <c r="D111" s="92" t="s">
        <v>217</v>
      </c>
      <c r="E111" s="92" t="s">
        <v>220</v>
      </c>
      <c r="F111" s="93">
        <v>240</v>
      </c>
      <c r="G111" s="86">
        <v>40</v>
      </c>
      <c r="H111" s="86">
        <v>39.700000000000003</v>
      </c>
      <c r="I111" s="74">
        <f>H111/G112*100</f>
        <v>7.3935569899842443E-2</v>
      </c>
    </row>
    <row r="112" spans="1:9" x14ac:dyDescent="0.25">
      <c r="A112" s="81" t="s">
        <v>223</v>
      </c>
      <c r="B112" s="89" t="s">
        <v>224</v>
      </c>
      <c r="C112" s="83">
        <v>895</v>
      </c>
      <c r="D112" s="78" t="s">
        <v>225</v>
      </c>
      <c r="E112" s="84"/>
      <c r="F112" s="85"/>
      <c r="G112" s="73">
        <f>G113</f>
        <v>53695.4</v>
      </c>
      <c r="H112" s="73">
        <f>H113</f>
        <v>43645.399999999994</v>
      </c>
      <c r="I112" s="74">
        <f t="shared" si="5"/>
        <v>81.283312909485716</v>
      </c>
    </row>
    <row r="113" spans="1:9" x14ac:dyDescent="0.25">
      <c r="A113" s="75" t="s">
        <v>226</v>
      </c>
      <c r="B113" s="76" t="s">
        <v>227</v>
      </c>
      <c r="C113" s="77">
        <v>895</v>
      </c>
      <c r="D113" s="78" t="s">
        <v>228</v>
      </c>
      <c r="E113" s="78"/>
      <c r="F113" s="79"/>
      <c r="G113" s="73">
        <f>SUM(G114,G119,G124)</f>
        <v>53695.4</v>
      </c>
      <c r="H113" s="73">
        <f>SUM(H114,H119,H124)</f>
        <v>43645.399999999994</v>
      </c>
      <c r="I113" s="74">
        <f t="shared" si="5"/>
        <v>81.283312909485716</v>
      </c>
    </row>
    <row r="114" spans="1:9" ht="64.5" x14ac:dyDescent="0.25">
      <c r="A114" s="75" t="s">
        <v>229</v>
      </c>
      <c r="B114" s="76" t="s">
        <v>230</v>
      </c>
      <c r="C114" s="77">
        <v>895</v>
      </c>
      <c r="D114" s="78" t="s">
        <v>228</v>
      </c>
      <c r="E114" s="78" t="s">
        <v>231</v>
      </c>
      <c r="F114" s="79"/>
      <c r="G114" s="80">
        <f>G116+G118</f>
        <v>10804.9</v>
      </c>
      <c r="H114" s="80">
        <f>H116+H118</f>
        <v>6038.7</v>
      </c>
      <c r="I114" s="74">
        <f t="shared" si="5"/>
        <v>55.88853205490102</v>
      </c>
    </row>
    <row r="115" spans="1:9" ht="26.25" x14ac:dyDescent="0.25">
      <c r="A115" s="75" t="s">
        <v>232</v>
      </c>
      <c r="B115" s="82" t="s">
        <v>393</v>
      </c>
      <c r="C115" s="77">
        <v>895</v>
      </c>
      <c r="D115" s="84" t="s">
        <v>228</v>
      </c>
      <c r="E115" s="84" t="s">
        <v>231</v>
      </c>
      <c r="F115" s="85">
        <v>200</v>
      </c>
      <c r="G115" s="86">
        <f>G116</f>
        <v>10779.9</v>
      </c>
      <c r="H115" s="86">
        <f>H116</f>
        <v>6038.7</v>
      </c>
      <c r="I115" s="74">
        <f t="shared" si="5"/>
        <v>56.018144880750285</v>
      </c>
    </row>
    <row r="116" spans="1:9" ht="40.5" customHeight="1" x14ac:dyDescent="0.25">
      <c r="A116" s="81" t="s">
        <v>233</v>
      </c>
      <c r="B116" s="141" t="s">
        <v>394</v>
      </c>
      <c r="C116" s="83">
        <v>895</v>
      </c>
      <c r="D116" s="84" t="s">
        <v>228</v>
      </c>
      <c r="E116" s="84" t="s">
        <v>231</v>
      </c>
      <c r="F116" s="85">
        <v>240</v>
      </c>
      <c r="G116" s="86">
        <v>10779.9</v>
      </c>
      <c r="H116" s="86">
        <v>6038.7</v>
      </c>
      <c r="I116" s="74">
        <f t="shared" si="5"/>
        <v>56.018144880750285</v>
      </c>
    </row>
    <row r="117" spans="1:9" x14ac:dyDescent="0.25">
      <c r="A117" s="81"/>
      <c r="B117" s="87" t="s">
        <v>101</v>
      </c>
      <c r="C117" s="83">
        <v>895</v>
      </c>
      <c r="D117" s="84" t="s">
        <v>228</v>
      </c>
      <c r="E117" s="84" t="s">
        <v>231</v>
      </c>
      <c r="F117" s="85">
        <v>800</v>
      </c>
      <c r="G117" s="86">
        <f>G118</f>
        <v>25</v>
      </c>
      <c r="H117" s="86">
        <f>H118</f>
        <v>0</v>
      </c>
      <c r="I117" s="74">
        <v>0</v>
      </c>
    </row>
    <row r="118" spans="1:9" x14ac:dyDescent="0.25">
      <c r="A118" s="81" t="s">
        <v>234</v>
      </c>
      <c r="B118" s="87" t="s">
        <v>102</v>
      </c>
      <c r="C118" s="83">
        <v>895</v>
      </c>
      <c r="D118" s="84" t="s">
        <v>228</v>
      </c>
      <c r="E118" s="84" t="s">
        <v>231</v>
      </c>
      <c r="F118" s="85">
        <v>850</v>
      </c>
      <c r="G118" s="86">
        <v>25</v>
      </c>
      <c r="H118" s="86">
        <v>0</v>
      </c>
      <c r="I118" s="74">
        <f>H118/G119*100</f>
        <v>0</v>
      </c>
    </row>
    <row r="119" spans="1:9" ht="26.25" x14ac:dyDescent="0.25">
      <c r="A119" s="75"/>
      <c r="B119" s="76" t="s">
        <v>235</v>
      </c>
      <c r="C119" s="83">
        <v>895</v>
      </c>
      <c r="D119" s="78" t="s">
        <v>228</v>
      </c>
      <c r="E119" s="78" t="s">
        <v>236</v>
      </c>
      <c r="F119" s="79"/>
      <c r="G119" s="80">
        <f>G121+G122</f>
        <v>3850</v>
      </c>
      <c r="H119" s="80">
        <f>H121+H122</f>
        <v>2885.5</v>
      </c>
      <c r="I119" s="74">
        <f t="shared" si="5"/>
        <v>74.948051948051955</v>
      </c>
    </row>
    <row r="120" spans="1:9" ht="26.25" x14ac:dyDescent="0.25">
      <c r="A120" s="75" t="s">
        <v>237</v>
      </c>
      <c r="B120" s="82" t="s">
        <v>393</v>
      </c>
      <c r="C120" s="77">
        <v>895</v>
      </c>
      <c r="D120" s="84" t="s">
        <v>228</v>
      </c>
      <c r="E120" s="84" t="s">
        <v>236</v>
      </c>
      <c r="F120" s="85">
        <v>200</v>
      </c>
      <c r="G120" s="86">
        <f>G121</f>
        <v>3835</v>
      </c>
      <c r="H120" s="86">
        <f>H121</f>
        <v>2874.1</v>
      </c>
      <c r="I120" s="74">
        <f t="shared" si="5"/>
        <v>74.943937418513684</v>
      </c>
    </row>
    <row r="121" spans="1:9" ht="40.5" customHeight="1" x14ac:dyDescent="0.25">
      <c r="A121" s="81" t="s">
        <v>238</v>
      </c>
      <c r="B121" s="141" t="s">
        <v>394</v>
      </c>
      <c r="C121" s="83">
        <v>895</v>
      </c>
      <c r="D121" s="84" t="s">
        <v>228</v>
      </c>
      <c r="E121" s="84" t="s">
        <v>236</v>
      </c>
      <c r="F121" s="85">
        <v>240</v>
      </c>
      <c r="G121" s="86">
        <v>3835</v>
      </c>
      <c r="H121" s="86">
        <v>2874.1</v>
      </c>
      <c r="I121" s="74">
        <f t="shared" si="5"/>
        <v>74.943937418513684</v>
      </c>
    </row>
    <row r="122" spans="1:9" x14ac:dyDescent="0.25">
      <c r="A122" s="91" t="s">
        <v>338</v>
      </c>
      <c r="B122" s="94" t="s">
        <v>101</v>
      </c>
      <c r="C122" s="111">
        <v>895</v>
      </c>
      <c r="D122" s="92" t="s">
        <v>228</v>
      </c>
      <c r="E122" s="92" t="s">
        <v>236</v>
      </c>
      <c r="F122" s="93">
        <v>800</v>
      </c>
      <c r="G122" s="86">
        <f>G123</f>
        <v>15</v>
      </c>
      <c r="H122" s="86">
        <f>H123</f>
        <v>11.4</v>
      </c>
      <c r="I122" s="86">
        <v>0</v>
      </c>
    </row>
    <row r="123" spans="1:9" x14ac:dyDescent="0.25">
      <c r="A123" s="112"/>
      <c r="B123" s="94" t="s">
        <v>337</v>
      </c>
      <c r="C123" s="111">
        <v>895</v>
      </c>
      <c r="D123" s="92" t="s">
        <v>228</v>
      </c>
      <c r="E123" s="92" t="s">
        <v>236</v>
      </c>
      <c r="F123" s="93">
        <v>830</v>
      </c>
      <c r="G123" s="86">
        <v>15</v>
      </c>
      <c r="H123" s="86">
        <v>11.4</v>
      </c>
      <c r="I123" s="86">
        <v>0</v>
      </c>
    </row>
    <row r="124" spans="1:9" ht="64.5" x14ac:dyDescent="0.25">
      <c r="A124" s="75"/>
      <c r="B124" s="76" t="s">
        <v>239</v>
      </c>
      <c r="C124" s="83">
        <v>895</v>
      </c>
      <c r="D124" s="78" t="s">
        <v>228</v>
      </c>
      <c r="E124" s="78" t="s">
        <v>240</v>
      </c>
      <c r="F124" s="79"/>
      <c r="G124" s="80">
        <f>G126</f>
        <v>39040.5</v>
      </c>
      <c r="H124" s="80">
        <f>H126</f>
        <v>34721.199999999997</v>
      </c>
      <c r="I124" s="74">
        <f t="shared" si="5"/>
        <v>88.936360958491818</v>
      </c>
    </row>
    <row r="125" spans="1:9" ht="26.25" x14ac:dyDescent="0.25">
      <c r="A125" s="75" t="s">
        <v>241</v>
      </c>
      <c r="B125" s="82" t="s">
        <v>393</v>
      </c>
      <c r="C125" s="77">
        <v>895</v>
      </c>
      <c r="D125" s="84" t="s">
        <v>228</v>
      </c>
      <c r="E125" s="84" t="s">
        <v>240</v>
      </c>
      <c r="F125" s="85">
        <v>200</v>
      </c>
      <c r="G125" s="86">
        <f>G126</f>
        <v>39040.5</v>
      </c>
      <c r="H125" s="86">
        <f>H126</f>
        <v>34721.199999999997</v>
      </c>
      <c r="I125" s="74">
        <f t="shared" si="5"/>
        <v>88.936360958491818</v>
      </c>
    </row>
    <row r="126" spans="1:9" ht="39" customHeight="1" x14ac:dyDescent="0.25">
      <c r="A126" s="81" t="s">
        <v>242</v>
      </c>
      <c r="B126" s="141" t="s">
        <v>394</v>
      </c>
      <c r="C126" s="83">
        <v>895</v>
      </c>
      <c r="D126" s="84" t="s">
        <v>228</v>
      </c>
      <c r="E126" s="84" t="s">
        <v>240</v>
      </c>
      <c r="F126" s="85">
        <v>240</v>
      </c>
      <c r="G126" s="86">
        <v>39040.5</v>
      </c>
      <c r="H126" s="86">
        <v>34721.199999999997</v>
      </c>
      <c r="I126" s="74">
        <f t="shared" si="5"/>
        <v>88.936360958491818</v>
      </c>
    </row>
    <row r="127" spans="1:9" x14ac:dyDescent="0.25">
      <c r="A127" s="75"/>
      <c r="B127" s="89" t="s">
        <v>243</v>
      </c>
      <c r="C127" s="83">
        <v>895</v>
      </c>
      <c r="D127" s="78" t="s">
        <v>244</v>
      </c>
      <c r="E127" s="84"/>
      <c r="F127" s="85"/>
      <c r="G127" s="73">
        <f>G128+G132</f>
        <v>8980</v>
      </c>
      <c r="H127" s="73">
        <f>H128+H132</f>
        <v>7496.5999999999995</v>
      </c>
      <c r="I127" s="74">
        <f t="shared" si="5"/>
        <v>83.48106904231625</v>
      </c>
    </row>
    <row r="128" spans="1:9" ht="26.25" x14ac:dyDescent="0.25">
      <c r="A128" s="75" t="s">
        <v>245</v>
      </c>
      <c r="B128" s="76" t="s">
        <v>246</v>
      </c>
      <c r="C128" s="77">
        <v>895</v>
      </c>
      <c r="D128" s="78" t="s">
        <v>247</v>
      </c>
      <c r="E128" s="78" t="s">
        <v>248</v>
      </c>
      <c r="F128" s="79"/>
      <c r="G128" s="73">
        <f>G131</f>
        <v>300</v>
      </c>
      <c r="H128" s="73">
        <f>H131</f>
        <v>60</v>
      </c>
      <c r="I128" s="74">
        <f t="shared" si="5"/>
        <v>20</v>
      </c>
    </row>
    <row r="129" spans="1:9" ht="117.75" customHeight="1" x14ac:dyDescent="0.25">
      <c r="A129" s="75" t="s">
        <v>249</v>
      </c>
      <c r="B129" s="95" t="s">
        <v>250</v>
      </c>
      <c r="C129" s="77">
        <v>895</v>
      </c>
      <c r="D129" s="84" t="s">
        <v>247</v>
      </c>
      <c r="E129" s="84" t="s">
        <v>251</v>
      </c>
      <c r="F129" s="85"/>
      <c r="G129" s="86">
        <f>G131</f>
        <v>300</v>
      </c>
      <c r="H129" s="86">
        <f>H131</f>
        <v>60</v>
      </c>
      <c r="I129" s="74">
        <f t="shared" si="5"/>
        <v>20</v>
      </c>
    </row>
    <row r="130" spans="1:9" ht="26.25" x14ac:dyDescent="0.25">
      <c r="A130" s="81" t="s">
        <v>252</v>
      </c>
      <c r="B130" s="82" t="s">
        <v>393</v>
      </c>
      <c r="C130" s="83">
        <v>895</v>
      </c>
      <c r="D130" s="84" t="s">
        <v>247</v>
      </c>
      <c r="E130" s="84" t="s">
        <v>251</v>
      </c>
      <c r="F130" s="85">
        <v>200</v>
      </c>
      <c r="G130" s="86">
        <f>G131</f>
        <v>300</v>
      </c>
      <c r="H130" s="86">
        <f>H131</f>
        <v>60</v>
      </c>
      <c r="I130" s="74">
        <f t="shared" si="5"/>
        <v>20</v>
      </c>
    </row>
    <row r="131" spans="1:9" ht="40.5" customHeight="1" x14ac:dyDescent="0.25">
      <c r="A131" s="81" t="s">
        <v>253</v>
      </c>
      <c r="B131" s="141" t="s">
        <v>394</v>
      </c>
      <c r="C131" s="83">
        <v>895</v>
      </c>
      <c r="D131" s="84" t="s">
        <v>247</v>
      </c>
      <c r="E131" s="84" t="s">
        <v>251</v>
      </c>
      <c r="F131" s="85">
        <v>240</v>
      </c>
      <c r="G131" s="86">
        <v>300</v>
      </c>
      <c r="H131" s="86">
        <v>60</v>
      </c>
      <c r="I131" s="74">
        <f t="shared" si="5"/>
        <v>20</v>
      </c>
    </row>
    <row r="132" spans="1:9" x14ac:dyDescent="0.25">
      <c r="A132" s="75"/>
      <c r="B132" s="76" t="s">
        <v>254</v>
      </c>
      <c r="C132" s="83">
        <v>895</v>
      </c>
      <c r="D132" s="78" t="s">
        <v>255</v>
      </c>
      <c r="E132" s="78"/>
      <c r="F132" s="79"/>
      <c r="G132" s="73">
        <f>G133+G136</f>
        <v>8680</v>
      </c>
      <c r="H132" s="73">
        <f>H133+H136</f>
        <v>7436.5999999999995</v>
      </c>
      <c r="I132" s="74">
        <f t="shared" si="5"/>
        <v>85.675115207373267</v>
      </c>
    </row>
    <row r="133" spans="1:9" ht="39" x14ac:dyDescent="0.25">
      <c r="A133" s="75" t="s">
        <v>256</v>
      </c>
      <c r="B133" s="87" t="s">
        <v>257</v>
      </c>
      <c r="C133" s="77">
        <v>895</v>
      </c>
      <c r="D133" s="84" t="s">
        <v>255</v>
      </c>
      <c r="E133" s="84" t="s">
        <v>258</v>
      </c>
      <c r="F133" s="85"/>
      <c r="G133" s="86">
        <f>G135</f>
        <v>80</v>
      </c>
      <c r="H133" s="86">
        <f>H135</f>
        <v>79.2</v>
      </c>
      <c r="I133" s="74">
        <f t="shared" si="5"/>
        <v>99</v>
      </c>
    </row>
    <row r="134" spans="1:9" ht="26.25" x14ac:dyDescent="0.25">
      <c r="A134" s="81" t="s">
        <v>259</v>
      </c>
      <c r="B134" s="82" t="s">
        <v>393</v>
      </c>
      <c r="C134" s="83">
        <v>895</v>
      </c>
      <c r="D134" s="84" t="s">
        <v>255</v>
      </c>
      <c r="E134" s="84" t="s">
        <v>258</v>
      </c>
      <c r="F134" s="85">
        <v>200</v>
      </c>
      <c r="G134" s="86">
        <f>G135</f>
        <v>80</v>
      </c>
      <c r="H134" s="86">
        <f>H135</f>
        <v>79.2</v>
      </c>
      <c r="I134" s="74">
        <f t="shared" si="5"/>
        <v>99</v>
      </c>
    </row>
    <row r="135" spans="1:9" ht="40.5" customHeight="1" x14ac:dyDescent="0.25">
      <c r="A135" s="81" t="s">
        <v>260</v>
      </c>
      <c r="B135" s="141" t="s">
        <v>394</v>
      </c>
      <c r="C135" s="83">
        <v>895</v>
      </c>
      <c r="D135" s="84" t="s">
        <v>255</v>
      </c>
      <c r="E135" s="84" t="s">
        <v>258</v>
      </c>
      <c r="F135" s="85">
        <v>240</v>
      </c>
      <c r="G135" s="86">
        <v>80</v>
      </c>
      <c r="H135" s="86">
        <v>79.2</v>
      </c>
      <c r="I135" s="74">
        <f t="shared" si="5"/>
        <v>99</v>
      </c>
    </row>
    <row r="136" spans="1:9" ht="51.75" x14ac:dyDescent="0.25">
      <c r="A136" s="81" t="s">
        <v>261</v>
      </c>
      <c r="B136" s="87" t="s">
        <v>262</v>
      </c>
      <c r="C136" s="83">
        <v>895</v>
      </c>
      <c r="D136" s="84" t="s">
        <v>255</v>
      </c>
      <c r="E136" s="84" t="s">
        <v>263</v>
      </c>
      <c r="F136" s="85"/>
      <c r="G136" s="86">
        <f>G138</f>
        <v>8600</v>
      </c>
      <c r="H136" s="86">
        <f>H138</f>
        <v>7357.4</v>
      </c>
      <c r="I136" s="74">
        <f t="shared" si="5"/>
        <v>85.55116279069766</v>
      </c>
    </row>
    <row r="137" spans="1:9" ht="26.25" x14ac:dyDescent="0.25">
      <c r="A137" s="81" t="s">
        <v>261</v>
      </c>
      <c r="B137" s="82" t="s">
        <v>393</v>
      </c>
      <c r="C137" s="83">
        <v>895</v>
      </c>
      <c r="D137" s="84" t="s">
        <v>255</v>
      </c>
      <c r="E137" s="84" t="s">
        <v>263</v>
      </c>
      <c r="F137" s="85">
        <v>200</v>
      </c>
      <c r="G137" s="86">
        <f>G138</f>
        <v>8600</v>
      </c>
      <c r="H137" s="86">
        <f>H138</f>
        <v>7357.4</v>
      </c>
      <c r="I137" s="74">
        <f t="shared" si="5"/>
        <v>85.55116279069766</v>
      </c>
    </row>
    <row r="138" spans="1:9" ht="39.75" customHeight="1" x14ac:dyDescent="0.25">
      <c r="A138" s="81" t="s">
        <v>264</v>
      </c>
      <c r="B138" s="141" t="s">
        <v>394</v>
      </c>
      <c r="C138" s="83">
        <v>895</v>
      </c>
      <c r="D138" s="84" t="s">
        <v>255</v>
      </c>
      <c r="E138" s="84" t="s">
        <v>263</v>
      </c>
      <c r="F138" s="85">
        <v>240</v>
      </c>
      <c r="G138" s="86">
        <v>8600</v>
      </c>
      <c r="H138" s="86">
        <v>7357.4</v>
      </c>
      <c r="I138" s="74">
        <f t="shared" si="5"/>
        <v>85.55116279069766</v>
      </c>
    </row>
    <row r="139" spans="1:9" x14ac:dyDescent="0.25">
      <c r="A139" s="81"/>
      <c r="B139" s="100" t="s">
        <v>265</v>
      </c>
      <c r="C139" s="83">
        <v>895</v>
      </c>
      <c r="D139" s="78" t="s">
        <v>266</v>
      </c>
      <c r="E139" s="84"/>
      <c r="F139" s="85"/>
      <c r="G139" s="73">
        <f>G140</f>
        <v>4580</v>
      </c>
      <c r="H139" s="73">
        <f>H140</f>
        <v>4157.5</v>
      </c>
      <c r="I139" s="74">
        <f t="shared" si="5"/>
        <v>90.775109170305683</v>
      </c>
    </row>
    <row r="140" spans="1:9" x14ac:dyDescent="0.25">
      <c r="A140" s="75" t="s">
        <v>267</v>
      </c>
      <c r="B140" s="76" t="s">
        <v>268</v>
      </c>
      <c r="C140" s="77">
        <v>895</v>
      </c>
      <c r="D140" s="78" t="s">
        <v>269</v>
      </c>
      <c r="E140" s="78"/>
      <c r="F140" s="79"/>
      <c r="G140" s="73">
        <f>G141</f>
        <v>4580</v>
      </c>
      <c r="H140" s="73">
        <f>H141</f>
        <v>4157.5</v>
      </c>
      <c r="I140" s="74">
        <f t="shared" si="5"/>
        <v>90.775109170305683</v>
      </c>
    </row>
    <row r="141" spans="1:9" ht="39" x14ac:dyDescent="0.25">
      <c r="A141" s="75" t="s">
        <v>270</v>
      </c>
      <c r="B141" s="87" t="s">
        <v>271</v>
      </c>
      <c r="C141" s="77">
        <v>895</v>
      </c>
      <c r="D141" s="84" t="s">
        <v>269</v>
      </c>
      <c r="E141" s="84" t="s">
        <v>272</v>
      </c>
      <c r="F141" s="85"/>
      <c r="G141" s="86">
        <f>G143</f>
        <v>4580</v>
      </c>
      <c r="H141" s="86">
        <f>H143</f>
        <v>4157.5</v>
      </c>
      <c r="I141" s="74">
        <f t="shared" si="5"/>
        <v>90.775109170305683</v>
      </c>
    </row>
    <row r="142" spans="1:9" ht="26.25" x14ac:dyDescent="0.25">
      <c r="A142" s="81" t="s">
        <v>273</v>
      </c>
      <c r="B142" s="82" t="s">
        <v>393</v>
      </c>
      <c r="C142" s="83">
        <v>895</v>
      </c>
      <c r="D142" s="84" t="s">
        <v>269</v>
      </c>
      <c r="E142" s="84" t="s">
        <v>272</v>
      </c>
      <c r="F142" s="85">
        <v>200</v>
      </c>
      <c r="G142" s="86">
        <f>G143</f>
        <v>4580</v>
      </c>
      <c r="H142" s="86">
        <f>H143</f>
        <v>4157.5</v>
      </c>
      <c r="I142" s="74">
        <f t="shared" si="5"/>
        <v>90.775109170305683</v>
      </c>
    </row>
    <row r="143" spans="1:9" ht="39.75" customHeight="1" x14ac:dyDescent="0.25">
      <c r="A143" s="81" t="s">
        <v>274</v>
      </c>
      <c r="B143" s="141" t="s">
        <v>394</v>
      </c>
      <c r="C143" s="83">
        <v>895</v>
      </c>
      <c r="D143" s="84" t="s">
        <v>269</v>
      </c>
      <c r="E143" s="84" t="s">
        <v>272</v>
      </c>
      <c r="F143" s="85">
        <v>240</v>
      </c>
      <c r="G143" s="86">
        <v>4580</v>
      </c>
      <c r="H143" s="86">
        <v>4157.5</v>
      </c>
      <c r="I143" s="74">
        <f t="shared" si="5"/>
        <v>90.775109170305683</v>
      </c>
    </row>
    <row r="144" spans="1:9" x14ac:dyDescent="0.25">
      <c r="A144" s="75"/>
      <c r="B144" s="89" t="s">
        <v>275</v>
      </c>
      <c r="C144" s="83">
        <v>895</v>
      </c>
      <c r="D144" s="79" t="s">
        <v>276</v>
      </c>
      <c r="E144" s="84"/>
      <c r="F144" s="85"/>
      <c r="G144" s="73">
        <f>G145+G149+G156</f>
        <v>1610.3999999999999</v>
      </c>
      <c r="H144" s="73">
        <f>H145+H149+H156</f>
        <v>1577.1</v>
      </c>
      <c r="I144" s="74">
        <f t="shared" si="5"/>
        <v>97.932190760059612</v>
      </c>
    </row>
    <row r="145" spans="1:9" x14ac:dyDescent="0.25">
      <c r="A145" s="75" t="s">
        <v>277</v>
      </c>
      <c r="B145" s="101" t="s">
        <v>392</v>
      </c>
      <c r="C145" s="102">
        <v>895</v>
      </c>
      <c r="D145" s="78" t="s">
        <v>340</v>
      </c>
      <c r="E145" s="84"/>
      <c r="F145" s="85"/>
      <c r="G145" s="73">
        <f>G146</f>
        <v>298.8</v>
      </c>
      <c r="H145" s="73">
        <f>H146</f>
        <v>286.60000000000002</v>
      </c>
      <c r="I145" s="74">
        <f t="shared" si="5"/>
        <v>95.917001338688095</v>
      </c>
    </row>
    <row r="146" spans="1:9" ht="39" x14ac:dyDescent="0.25">
      <c r="A146" s="75" t="s">
        <v>278</v>
      </c>
      <c r="B146" s="103" t="s">
        <v>279</v>
      </c>
      <c r="C146" s="102">
        <v>895</v>
      </c>
      <c r="D146" s="85">
        <v>1003</v>
      </c>
      <c r="E146" s="84" t="s">
        <v>280</v>
      </c>
      <c r="F146" s="85"/>
      <c r="G146" s="86">
        <f>G148</f>
        <v>298.8</v>
      </c>
      <c r="H146" s="86">
        <f>H148</f>
        <v>286.60000000000002</v>
      </c>
      <c r="I146" s="74">
        <f t="shared" si="5"/>
        <v>95.917001338688095</v>
      </c>
    </row>
    <row r="147" spans="1:9" ht="26.25" x14ac:dyDescent="0.25">
      <c r="A147" s="81" t="s">
        <v>281</v>
      </c>
      <c r="B147" s="103" t="s">
        <v>282</v>
      </c>
      <c r="C147" s="104">
        <v>895</v>
      </c>
      <c r="D147" s="85">
        <v>1003</v>
      </c>
      <c r="E147" s="84" t="s">
        <v>280</v>
      </c>
      <c r="F147" s="85">
        <v>300</v>
      </c>
      <c r="G147" s="86">
        <f>G148</f>
        <v>298.8</v>
      </c>
      <c r="H147" s="86">
        <f>H148</f>
        <v>286.60000000000002</v>
      </c>
      <c r="I147" s="74">
        <f t="shared" si="5"/>
        <v>95.917001338688095</v>
      </c>
    </row>
    <row r="148" spans="1:9" ht="26.25" x14ac:dyDescent="0.25">
      <c r="A148" s="81" t="s">
        <v>283</v>
      </c>
      <c r="B148" s="103" t="s">
        <v>284</v>
      </c>
      <c r="C148" s="104">
        <v>895</v>
      </c>
      <c r="D148" s="85">
        <v>1003</v>
      </c>
      <c r="E148" s="84" t="s">
        <v>280</v>
      </c>
      <c r="F148" s="85">
        <v>310</v>
      </c>
      <c r="G148" s="86">
        <v>298.8</v>
      </c>
      <c r="H148" s="86">
        <v>286.60000000000002</v>
      </c>
      <c r="I148" s="74">
        <f t="shared" si="5"/>
        <v>95.917001338688095</v>
      </c>
    </row>
    <row r="149" spans="1:9" x14ac:dyDescent="0.25">
      <c r="A149" s="81"/>
      <c r="B149" s="76" t="s">
        <v>285</v>
      </c>
      <c r="C149" s="104">
        <v>895</v>
      </c>
      <c r="D149" s="78" t="s">
        <v>286</v>
      </c>
      <c r="E149" s="78"/>
      <c r="F149" s="79"/>
      <c r="G149" s="73">
        <f>G150+G153</f>
        <v>1290.5999999999999</v>
      </c>
      <c r="H149" s="73">
        <f>H150+H153</f>
        <v>1290.5</v>
      </c>
      <c r="I149" s="74">
        <f t="shared" si="5"/>
        <v>99.992251665891843</v>
      </c>
    </row>
    <row r="150" spans="1:9" ht="64.5" x14ac:dyDescent="0.25">
      <c r="A150" s="75" t="s">
        <v>287</v>
      </c>
      <c r="B150" s="87" t="s">
        <v>288</v>
      </c>
      <c r="C150" s="77">
        <v>895</v>
      </c>
      <c r="D150" s="84" t="s">
        <v>286</v>
      </c>
      <c r="E150" s="84" t="s">
        <v>289</v>
      </c>
      <c r="F150" s="85"/>
      <c r="G150" s="86">
        <f>G152</f>
        <v>606.79999999999995</v>
      </c>
      <c r="H150" s="86">
        <f>H152</f>
        <v>606.70000000000005</v>
      </c>
      <c r="I150" s="74">
        <f t="shared" si="5"/>
        <v>99.983520105471342</v>
      </c>
    </row>
    <row r="151" spans="1:9" ht="26.25" x14ac:dyDescent="0.25">
      <c r="A151" s="81" t="s">
        <v>290</v>
      </c>
      <c r="B151" s="103" t="s">
        <v>282</v>
      </c>
      <c r="C151" s="83">
        <v>895</v>
      </c>
      <c r="D151" s="84" t="s">
        <v>286</v>
      </c>
      <c r="E151" s="84" t="s">
        <v>289</v>
      </c>
      <c r="F151" s="85">
        <v>300</v>
      </c>
      <c r="G151" s="86">
        <f>G152</f>
        <v>606.79999999999995</v>
      </c>
      <c r="H151" s="86">
        <f>H152</f>
        <v>606.70000000000005</v>
      </c>
      <c r="I151" s="74">
        <f t="shared" si="5"/>
        <v>99.983520105471342</v>
      </c>
    </row>
    <row r="152" spans="1:9" ht="26.25" x14ac:dyDescent="0.25">
      <c r="A152" s="81" t="s">
        <v>291</v>
      </c>
      <c r="B152" s="103" t="s">
        <v>284</v>
      </c>
      <c r="C152" s="83">
        <v>895</v>
      </c>
      <c r="D152" s="84" t="s">
        <v>286</v>
      </c>
      <c r="E152" s="84" t="s">
        <v>289</v>
      </c>
      <c r="F152" s="85">
        <v>310</v>
      </c>
      <c r="G152" s="86">
        <v>606.79999999999995</v>
      </c>
      <c r="H152" s="86">
        <v>606.70000000000005</v>
      </c>
      <c r="I152" s="74">
        <f t="shared" si="5"/>
        <v>99.983520105471342</v>
      </c>
    </row>
    <row r="153" spans="1:9" ht="51.75" x14ac:dyDescent="0.25">
      <c r="A153" s="81"/>
      <c r="B153" s="87" t="s">
        <v>292</v>
      </c>
      <c r="C153" s="83">
        <v>895</v>
      </c>
      <c r="D153" s="84" t="s">
        <v>286</v>
      </c>
      <c r="E153" s="84" t="s">
        <v>293</v>
      </c>
      <c r="F153" s="85"/>
      <c r="G153" s="86">
        <f>G155</f>
        <v>683.8</v>
      </c>
      <c r="H153" s="86">
        <f>H155</f>
        <v>683.8</v>
      </c>
      <c r="I153" s="74">
        <f t="shared" si="5"/>
        <v>100</v>
      </c>
    </row>
    <row r="154" spans="1:9" ht="26.25" x14ac:dyDescent="0.25">
      <c r="A154" s="81" t="s">
        <v>294</v>
      </c>
      <c r="B154" s="103" t="s">
        <v>282</v>
      </c>
      <c r="C154" s="83">
        <v>895</v>
      </c>
      <c r="D154" s="84" t="s">
        <v>286</v>
      </c>
      <c r="E154" s="84" t="s">
        <v>293</v>
      </c>
      <c r="F154" s="85">
        <v>300</v>
      </c>
      <c r="G154" s="86">
        <f>G155</f>
        <v>683.8</v>
      </c>
      <c r="H154" s="86">
        <f>H155</f>
        <v>683.8</v>
      </c>
      <c r="I154" s="74">
        <f t="shared" si="5"/>
        <v>100</v>
      </c>
    </row>
    <row r="155" spans="1:9" ht="26.25" x14ac:dyDescent="0.25">
      <c r="A155" s="81" t="s">
        <v>295</v>
      </c>
      <c r="B155" s="103" t="s">
        <v>296</v>
      </c>
      <c r="C155" s="83">
        <v>895</v>
      </c>
      <c r="D155" s="84" t="s">
        <v>286</v>
      </c>
      <c r="E155" s="84" t="s">
        <v>293</v>
      </c>
      <c r="F155" s="85">
        <v>320</v>
      </c>
      <c r="G155" s="86">
        <v>683.8</v>
      </c>
      <c r="H155" s="86">
        <v>683.8</v>
      </c>
      <c r="I155" s="74">
        <f t="shared" si="5"/>
        <v>100</v>
      </c>
    </row>
    <row r="156" spans="1:9" x14ac:dyDescent="0.25">
      <c r="A156" s="81"/>
      <c r="B156" s="105" t="s">
        <v>297</v>
      </c>
      <c r="C156" s="83">
        <v>895</v>
      </c>
      <c r="D156" s="78" t="s">
        <v>298</v>
      </c>
      <c r="E156" s="78"/>
      <c r="F156" s="79"/>
      <c r="G156" s="73">
        <f>G157</f>
        <v>21</v>
      </c>
      <c r="H156" s="73">
        <f>H157</f>
        <v>0</v>
      </c>
      <c r="I156" s="74">
        <f t="shared" si="5"/>
        <v>0</v>
      </c>
    </row>
    <row r="157" spans="1:9" ht="67.5" customHeight="1" x14ac:dyDescent="0.25">
      <c r="A157" s="75" t="s">
        <v>299</v>
      </c>
      <c r="B157" s="103" t="s">
        <v>300</v>
      </c>
      <c r="C157" s="106">
        <v>895</v>
      </c>
      <c r="D157" s="84" t="s">
        <v>298</v>
      </c>
      <c r="E157" s="84" t="s">
        <v>301</v>
      </c>
      <c r="F157" s="85"/>
      <c r="G157" s="86">
        <f>G159</f>
        <v>21</v>
      </c>
      <c r="H157" s="86">
        <f>H159</f>
        <v>0</v>
      </c>
      <c r="I157" s="74">
        <f t="shared" si="5"/>
        <v>0</v>
      </c>
    </row>
    <row r="158" spans="1:9" ht="26.25" x14ac:dyDescent="0.25">
      <c r="A158" s="81" t="s">
        <v>302</v>
      </c>
      <c r="B158" s="82" t="s">
        <v>393</v>
      </c>
      <c r="C158" s="83">
        <v>895</v>
      </c>
      <c r="D158" s="84" t="s">
        <v>298</v>
      </c>
      <c r="E158" s="84" t="s">
        <v>301</v>
      </c>
      <c r="F158" s="85">
        <v>200</v>
      </c>
      <c r="G158" s="86">
        <f>G159</f>
        <v>21</v>
      </c>
      <c r="H158" s="86">
        <f>H159</f>
        <v>0</v>
      </c>
      <c r="I158" s="74">
        <f t="shared" si="5"/>
        <v>0</v>
      </c>
    </row>
    <row r="159" spans="1:9" ht="39" customHeight="1" x14ac:dyDescent="0.25">
      <c r="A159" s="81" t="s">
        <v>303</v>
      </c>
      <c r="B159" s="141" t="s">
        <v>394</v>
      </c>
      <c r="C159" s="83">
        <v>895</v>
      </c>
      <c r="D159" s="84" t="s">
        <v>298</v>
      </c>
      <c r="E159" s="84" t="s">
        <v>301</v>
      </c>
      <c r="F159" s="85">
        <v>240</v>
      </c>
      <c r="G159" s="86">
        <v>21</v>
      </c>
      <c r="H159" s="86">
        <v>0</v>
      </c>
      <c r="I159" s="74">
        <f t="shared" si="5"/>
        <v>0</v>
      </c>
    </row>
    <row r="160" spans="1:9" x14ac:dyDescent="0.25">
      <c r="A160" s="75"/>
      <c r="B160" s="100" t="s">
        <v>304</v>
      </c>
      <c r="C160" s="83">
        <v>895</v>
      </c>
      <c r="D160" s="78" t="s">
        <v>305</v>
      </c>
      <c r="E160" s="84"/>
      <c r="F160" s="85"/>
      <c r="G160" s="73">
        <f>G161</f>
        <v>1288.5</v>
      </c>
      <c r="H160" s="73">
        <f>H161</f>
        <v>1227.4000000000001</v>
      </c>
      <c r="I160" s="74">
        <f t="shared" si="5"/>
        <v>95.258051998447812</v>
      </c>
    </row>
    <row r="161" spans="1:9" x14ac:dyDescent="0.25">
      <c r="A161" s="75" t="s">
        <v>306</v>
      </c>
      <c r="B161" s="76" t="s">
        <v>307</v>
      </c>
      <c r="C161" s="77">
        <v>895</v>
      </c>
      <c r="D161" s="78" t="s">
        <v>308</v>
      </c>
      <c r="E161" s="78"/>
      <c r="F161" s="79"/>
      <c r="G161" s="73">
        <f>G162</f>
        <v>1288.5</v>
      </c>
      <c r="H161" s="73">
        <f>H162</f>
        <v>1227.4000000000001</v>
      </c>
      <c r="I161" s="74">
        <f t="shared" si="5"/>
        <v>95.258051998447812</v>
      </c>
    </row>
    <row r="162" spans="1:9" ht="39" x14ac:dyDescent="0.25">
      <c r="A162" s="75" t="s">
        <v>309</v>
      </c>
      <c r="B162" s="87" t="s">
        <v>310</v>
      </c>
      <c r="C162" s="77">
        <v>895</v>
      </c>
      <c r="D162" s="84" t="s">
        <v>308</v>
      </c>
      <c r="E162" s="84" t="s">
        <v>311</v>
      </c>
      <c r="F162" s="85"/>
      <c r="G162" s="86">
        <f>G164</f>
        <v>1288.5</v>
      </c>
      <c r="H162" s="86">
        <f>H164</f>
        <v>1227.4000000000001</v>
      </c>
      <c r="I162" s="74">
        <f t="shared" si="5"/>
        <v>95.258051998447812</v>
      </c>
    </row>
    <row r="163" spans="1:9" ht="26.25" x14ac:dyDescent="0.25">
      <c r="A163" s="81" t="s">
        <v>312</v>
      </c>
      <c r="B163" s="82" t="s">
        <v>393</v>
      </c>
      <c r="C163" s="83">
        <v>895</v>
      </c>
      <c r="D163" s="84" t="s">
        <v>308</v>
      </c>
      <c r="E163" s="84" t="s">
        <v>311</v>
      </c>
      <c r="F163" s="85">
        <v>200</v>
      </c>
      <c r="G163" s="86">
        <f>G164</f>
        <v>1288.5</v>
      </c>
      <c r="H163" s="86">
        <f>H164</f>
        <v>1227.4000000000001</v>
      </c>
      <c r="I163" s="74">
        <f t="shared" si="5"/>
        <v>95.258051998447812</v>
      </c>
    </row>
    <row r="164" spans="1:9" ht="39.75" customHeight="1" x14ac:dyDescent="0.25">
      <c r="A164" s="81" t="s">
        <v>313</v>
      </c>
      <c r="B164" s="141" t="s">
        <v>394</v>
      </c>
      <c r="C164" s="83">
        <v>895</v>
      </c>
      <c r="D164" s="84" t="s">
        <v>308</v>
      </c>
      <c r="E164" s="84" t="s">
        <v>311</v>
      </c>
      <c r="F164" s="85">
        <v>240</v>
      </c>
      <c r="G164" s="86">
        <v>1288.5</v>
      </c>
      <c r="H164" s="86">
        <v>1227.4000000000001</v>
      </c>
      <c r="I164" s="74">
        <f t="shared" si="5"/>
        <v>95.258051998447812</v>
      </c>
    </row>
    <row r="165" spans="1:9" x14ac:dyDescent="0.25">
      <c r="A165" s="75"/>
      <c r="B165" s="89" t="s">
        <v>314</v>
      </c>
      <c r="C165" s="83">
        <v>895</v>
      </c>
      <c r="D165" s="78" t="s">
        <v>315</v>
      </c>
      <c r="E165" s="84"/>
      <c r="F165" s="85"/>
      <c r="G165" s="73">
        <f>G166</f>
        <v>531.4</v>
      </c>
      <c r="H165" s="73">
        <f>H166</f>
        <v>417.9</v>
      </c>
      <c r="I165" s="74">
        <f t="shared" si="5"/>
        <v>78.641324802408732</v>
      </c>
    </row>
    <row r="166" spans="1:9" x14ac:dyDescent="0.25">
      <c r="A166" s="75" t="s">
        <v>316</v>
      </c>
      <c r="B166" s="76" t="s">
        <v>317</v>
      </c>
      <c r="C166" s="77">
        <v>895</v>
      </c>
      <c r="D166" s="78" t="s">
        <v>318</v>
      </c>
      <c r="E166" s="78"/>
      <c r="F166" s="79"/>
      <c r="G166" s="73">
        <f>G167</f>
        <v>531.4</v>
      </c>
      <c r="H166" s="73">
        <f>H167</f>
        <v>417.9</v>
      </c>
      <c r="I166" s="74">
        <f t="shared" si="5"/>
        <v>78.641324802408732</v>
      </c>
    </row>
    <row r="167" spans="1:9" ht="26.25" x14ac:dyDescent="0.25">
      <c r="A167" s="75" t="s">
        <v>319</v>
      </c>
      <c r="B167" s="87" t="s">
        <v>320</v>
      </c>
      <c r="C167" s="77">
        <v>895</v>
      </c>
      <c r="D167" s="84" t="s">
        <v>318</v>
      </c>
      <c r="E167" s="84" t="s">
        <v>321</v>
      </c>
      <c r="F167" s="85"/>
      <c r="G167" s="86">
        <f>G169</f>
        <v>531.4</v>
      </c>
      <c r="H167" s="86">
        <f>H169</f>
        <v>417.9</v>
      </c>
      <c r="I167" s="74">
        <f t="shared" si="5"/>
        <v>78.641324802408732</v>
      </c>
    </row>
    <row r="168" spans="1:9" ht="26.25" x14ac:dyDescent="0.25">
      <c r="A168" s="81" t="s">
        <v>322</v>
      </c>
      <c r="B168" s="82" t="s">
        <v>393</v>
      </c>
      <c r="C168" s="83">
        <v>895</v>
      </c>
      <c r="D168" s="84" t="s">
        <v>318</v>
      </c>
      <c r="E168" s="84" t="s">
        <v>321</v>
      </c>
      <c r="F168" s="85">
        <v>200</v>
      </c>
      <c r="G168" s="86">
        <f>G169</f>
        <v>531.4</v>
      </c>
      <c r="H168" s="86">
        <f>H169</f>
        <v>417.9</v>
      </c>
      <c r="I168" s="74">
        <f t="shared" si="5"/>
        <v>78.641324802408732</v>
      </c>
    </row>
    <row r="169" spans="1:9" ht="39" customHeight="1" x14ac:dyDescent="0.25">
      <c r="A169" s="81" t="s">
        <v>323</v>
      </c>
      <c r="B169" s="141" t="s">
        <v>394</v>
      </c>
      <c r="C169" s="83">
        <v>895</v>
      </c>
      <c r="D169" s="84" t="s">
        <v>318</v>
      </c>
      <c r="E169" s="84" t="s">
        <v>321</v>
      </c>
      <c r="F169" s="85">
        <v>240</v>
      </c>
      <c r="G169" s="86">
        <v>531.4</v>
      </c>
      <c r="H169" s="86">
        <v>417.9</v>
      </c>
      <c r="I169" s="74">
        <f t="shared" si="5"/>
        <v>78.641324802408732</v>
      </c>
    </row>
    <row r="170" spans="1:9" ht="26.25" x14ac:dyDescent="0.25">
      <c r="A170" s="75"/>
      <c r="B170" s="89" t="s">
        <v>324</v>
      </c>
      <c r="C170" s="83">
        <v>895</v>
      </c>
      <c r="D170" s="84"/>
      <c r="E170" s="84"/>
      <c r="F170" s="85"/>
      <c r="G170" s="73">
        <f t="shared" ref="G170:I174" si="6">G171</f>
        <v>1938.4</v>
      </c>
      <c r="H170" s="73">
        <f t="shared" si="6"/>
        <v>1900.4</v>
      </c>
      <c r="I170" s="86">
        <f t="shared" si="6"/>
        <v>98.039620305406515</v>
      </c>
    </row>
    <row r="171" spans="1:9" x14ac:dyDescent="0.25">
      <c r="A171" s="112"/>
      <c r="B171" s="113" t="s">
        <v>81</v>
      </c>
      <c r="C171" s="111">
        <v>947</v>
      </c>
      <c r="D171" s="92" t="s">
        <v>82</v>
      </c>
      <c r="E171" s="92"/>
      <c r="F171" s="93"/>
      <c r="G171" s="86">
        <f t="shared" si="6"/>
        <v>1938.4</v>
      </c>
      <c r="H171" s="86">
        <f t="shared" si="6"/>
        <v>1900.4</v>
      </c>
      <c r="I171" s="86">
        <f t="shared" si="6"/>
        <v>98.039620305406515</v>
      </c>
    </row>
    <row r="172" spans="1:9" ht="26.25" x14ac:dyDescent="0.25">
      <c r="A172" s="112" t="s">
        <v>339</v>
      </c>
      <c r="B172" s="96" t="s">
        <v>325</v>
      </c>
      <c r="C172" s="111">
        <v>947</v>
      </c>
      <c r="D172" s="114">
        <v>107</v>
      </c>
      <c r="E172" s="111"/>
      <c r="F172" s="111"/>
      <c r="G172" s="86">
        <f t="shared" si="6"/>
        <v>1938.4</v>
      </c>
      <c r="H172" s="86">
        <f t="shared" si="6"/>
        <v>1900.4</v>
      </c>
      <c r="I172" s="86">
        <f t="shared" si="6"/>
        <v>98.039620305406515</v>
      </c>
    </row>
    <row r="173" spans="1:9" ht="26.25" x14ac:dyDescent="0.25">
      <c r="A173" s="91" t="s">
        <v>326</v>
      </c>
      <c r="B173" s="96" t="s">
        <v>327</v>
      </c>
      <c r="C173" s="111">
        <v>947</v>
      </c>
      <c r="D173" s="114">
        <v>107</v>
      </c>
      <c r="E173" s="111">
        <v>7717700051</v>
      </c>
      <c r="F173" s="111"/>
      <c r="G173" s="86">
        <f t="shared" si="6"/>
        <v>1938.4</v>
      </c>
      <c r="H173" s="86">
        <f t="shared" si="6"/>
        <v>1900.4</v>
      </c>
      <c r="I173" s="86">
        <f t="shared" si="6"/>
        <v>98.039620305406515</v>
      </c>
    </row>
    <row r="174" spans="1:9" ht="68.25" customHeight="1" x14ac:dyDescent="0.25">
      <c r="A174" s="91" t="s">
        <v>328</v>
      </c>
      <c r="B174" s="96" t="s">
        <v>90</v>
      </c>
      <c r="C174" s="111">
        <v>947</v>
      </c>
      <c r="D174" s="114">
        <v>107</v>
      </c>
      <c r="E174" s="111">
        <v>7717700051</v>
      </c>
      <c r="F174" s="111">
        <v>800</v>
      </c>
      <c r="G174" s="86">
        <f t="shared" si="6"/>
        <v>1938.4</v>
      </c>
      <c r="H174" s="86">
        <f t="shared" si="6"/>
        <v>1900.4</v>
      </c>
      <c r="I174" s="86">
        <f t="shared" si="6"/>
        <v>98.039620305406515</v>
      </c>
    </row>
    <row r="175" spans="1:9" ht="26.25" x14ac:dyDescent="0.25">
      <c r="A175" s="91"/>
      <c r="B175" s="96" t="s">
        <v>91</v>
      </c>
      <c r="C175" s="111">
        <v>947</v>
      </c>
      <c r="D175" s="114">
        <v>107</v>
      </c>
      <c r="E175" s="111">
        <v>7717700051</v>
      </c>
      <c r="F175" s="111">
        <v>880</v>
      </c>
      <c r="G175" s="86">
        <v>1938.4</v>
      </c>
      <c r="H175" s="86">
        <v>1900.4</v>
      </c>
      <c r="I175" s="74">
        <f t="shared" ref="I175" si="7">H175/G175*100</f>
        <v>98.039620305406515</v>
      </c>
    </row>
    <row r="176" spans="1:9" x14ac:dyDescent="0.25">
      <c r="A176" s="107"/>
      <c r="B176" s="87" t="s">
        <v>329</v>
      </c>
      <c r="C176" s="108"/>
      <c r="D176" s="109"/>
      <c r="E176" s="109"/>
      <c r="F176" s="108"/>
      <c r="G176" s="73">
        <f>G10+G29+G170</f>
        <v>89967.39999999998</v>
      </c>
      <c r="H176" s="73">
        <f>H10+H29+H170</f>
        <v>72187.629999999976</v>
      </c>
      <c r="I176" s="74">
        <f>H176/G176*100</f>
        <v>80.237541598401179</v>
      </c>
    </row>
  </sheetData>
  <autoFilter ref="A13:I176"/>
  <mergeCells count="5">
    <mergeCell ref="B1:I1"/>
    <mergeCell ref="B2:I2"/>
    <mergeCell ref="B5:I5"/>
    <mergeCell ref="A6:I7"/>
    <mergeCell ref="G3:I3"/>
  </mergeCells>
  <pageMargins left="0.70866141732283472" right="0.70866141732283472" top="0.74803149606299213" bottom="0.74803149606299213" header="0.31496062992125984" footer="0.31496062992125984"/>
  <pageSetup paperSize="9" scale="73" fitToHeight="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11" sqref="B11:C11"/>
    </sheetView>
  </sheetViews>
  <sheetFormatPr defaultRowHeight="15" x14ac:dyDescent="0.25"/>
  <cols>
    <col min="2" max="2" width="37.140625" customWidth="1"/>
    <col min="3" max="3" width="9.5703125" customWidth="1"/>
    <col min="4" max="4" width="10.140625" customWidth="1"/>
    <col min="6" max="6" width="11.42578125" customWidth="1"/>
    <col min="7" max="7" width="10.42578125" customWidth="1"/>
    <col min="8" max="8" width="11.140625" customWidth="1"/>
  </cols>
  <sheetData>
    <row r="1" spans="1:8" x14ac:dyDescent="0.25">
      <c r="A1" s="5"/>
      <c r="B1" s="153" t="s">
        <v>364</v>
      </c>
      <c r="C1" s="153"/>
      <c r="D1" s="153"/>
      <c r="E1" s="153"/>
      <c r="F1" s="153"/>
      <c r="G1" s="154"/>
      <c r="H1" s="154"/>
    </row>
    <row r="2" spans="1:8" x14ac:dyDescent="0.25">
      <c r="A2" s="5"/>
      <c r="B2" s="153" t="s">
        <v>68</v>
      </c>
      <c r="C2" s="153"/>
      <c r="D2" s="153"/>
      <c r="E2" s="153"/>
      <c r="F2" s="153"/>
      <c r="G2" s="154"/>
      <c r="H2" s="154"/>
    </row>
    <row r="3" spans="1:8" x14ac:dyDescent="0.25">
      <c r="A3" s="5"/>
      <c r="B3" s="153" t="s">
        <v>69</v>
      </c>
      <c r="C3" s="153"/>
      <c r="D3" s="153"/>
      <c r="E3" s="153"/>
      <c r="F3" s="153"/>
      <c r="G3" s="154"/>
      <c r="H3" s="154"/>
    </row>
    <row r="4" spans="1:8" x14ac:dyDescent="0.25">
      <c r="A4" s="5"/>
      <c r="B4" s="125"/>
      <c r="C4" s="125"/>
      <c r="D4" s="125"/>
      <c r="E4" s="125"/>
      <c r="F4" s="125"/>
      <c r="G4" s="126"/>
      <c r="H4" s="126"/>
    </row>
    <row r="5" spans="1:8" ht="22.5" x14ac:dyDescent="0.3">
      <c r="A5" s="155" t="s">
        <v>389</v>
      </c>
      <c r="B5" s="155"/>
      <c r="C5" s="155"/>
      <c r="D5" s="155"/>
      <c r="E5" s="155"/>
      <c r="F5" s="155"/>
      <c r="G5" s="155"/>
      <c r="H5" s="155"/>
    </row>
    <row r="6" spans="1:8" ht="15" customHeight="1" x14ac:dyDescent="0.25">
      <c r="A6" s="157" t="s">
        <v>384</v>
      </c>
      <c r="B6" s="157"/>
      <c r="C6" s="157"/>
      <c r="D6" s="157"/>
      <c r="E6" s="157"/>
      <c r="F6" s="157"/>
      <c r="G6" s="157"/>
      <c r="H6" s="157"/>
    </row>
    <row r="7" spans="1:8" x14ac:dyDescent="0.25">
      <c r="A7" s="157"/>
      <c r="B7" s="157"/>
      <c r="C7" s="157"/>
      <c r="D7" s="157"/>
      <c r="E7" s="157"/>
      <c r="F7" s="157"/>
      <c r="G7" s="157"/>
      <c r="H7" s="157"/>
    </row>
    <row r="8" spans="1:8" x14ac:dyDescent="0.25">
      <c r="A8" s="5"/>
      <c r="B8" s="58"/>
      <c r="C8" s="59"/>
      <c r="D8" s="59"/>
      <c r="E8" s="60"/>
      <c r="F8" s="61"/>
      <c r="G8" s="62"/>
      <c r="H8" s="63" t="s">
        <v>70</v>
      </c>
    </row>
    <row r="9" spans="1:8" ht="24" x14ac:dyDescent="0.25">
      <c r="A9" s="64" t="s">
        <v>71</v>
      </c>
      <c r="B9" s="158" t="s">
        <v>72</v>
      </c>
      <c r="C9" s="159"/>
      <c r="D9" s="64" t="s">
        <v>74</v>
      </c>
      <c r="E9" s="65" t="s">
        <v>365</v>
      </c>
      <c r="F9" s="127" t="s">
        <v>77</v>
      </c>
      <c r="G9" s="127" t="s">
        <v>78</v>
      </c>
      <c r="H9" s="67" t="s">
        <v>344</v>
      </c>
    </row>
    <row r="10" spans="1:8" ht="39" customHeight="1" x14ac:dyDescent="0.25">
      <c r="A10" s="81" t="s">
        <v>83</v>
      </c>
      <c r="B10" s="160" t="s">
        <v>84</v>
      </c>
      <c r="C10" s="161"/>
      <c r="D10" s="133">
        <v>1</v>
      </c>
      <c r="E10" s="134" t="s">
        <v>85</v>
      </c>
      <c r="F10" s="131">
        <v>884.6</v>
      </c>
      <c r="G10" s="131">
        <v>883.9</v>
      </c>
      <c r="H10" s="131">
        <f>G10/F10*100</f>
        <v>99.920868189011983</v>
      </c>
    </row>
    <row r="11" spans="1:8" ht="39.75" customHeight="1" x14ac:dyDescent="0.25">
      <c r="A11" s="81" t="s">
        <v>366</v>
      </c>
      <c r="B11" s="160" t="s">
        <v>93</v>
      </c>
      <c r="C11" s="161"/>
      <c r="D11" s="133">
        <v>1</v>
      </c>
      <c r="E11" s="134" t="s">
        <v>94</v>
      </c>
      <c r="F11" s="131">
        <v>2088.6999999999998</v>
      </c>
      <c r="G11" s="131">
        <v>2075.6999999999998</v>
      </c>
      <c r="H11" s="131">
        <f t="shared" ref="H11:H30" si="0">G11/F11*100</f>
        <v>99.377603293914873</v>
      </c>
    </row>
    <row r="12" spans="1:8" ht="52.5" customHeight="1" x14ac:dyDescent="0.25">
      <c r="A12" s="81" t="s">
        <v>367</v>
      </c>
      <c r="B12" s="160" t="s">
        <v>114</v>
      </c>
      <c r="C12" s="161"/>
      <c r="D12" s="133">
        <v>1</v>
      </c>
      <c r="E12" s="134" t="s">
        <v>115</v>
      </c>
      <c r="F12" s="131">
        <v>6736.6</v>
      </c>
      <c r="G12" s="131">
        <v>6634.9</v>
      </c>
      <c r="H12" s="131">
        <f t="shared" si="0"/>
        <v>98.490336371463343</v>
      </c>
    </row>
    <row r="13" spans="1:8" ht="15.75" x14ac:dyDescent="0.25">
      <c r="A13" s="81" t="s">
        <v>368</v>
      </c>
      <c r="B13" s="160" t="s">
        <v>325</v>
      </c>
      <c r="C13" s="161"/>
      <c r="D13" s="133">
        <v>1</v>
      </c>
      <c r="E13" s="134" t="s">
        <v>385</v>
      </c>
      <c r="F13" s="131">
        <v>1938.4</v>
      </c>
      <c r="G13" s="131">
        <v>1900.4</v>
      </c>
      <c r="H13" s="131">
        <f t="shared" si="0"/>
        <v>98.039620305406515</v>
      </c>
    </row>
    <row r="14" spans="1:8" ht="15.75" x14ac:dyDescent="0.25">
      <c r="A14" s="81" t="s">
        <v>369</v>
      </c>
      <c r="B14" s="160" t="s">
        <v>134</v>
      </c>
      <c r="C14" s="161"/>
      <c r="D14" s="133">
        <v>1</v>
      </c>
      <c r="E14" s="134" t="s">
        <v>135</v>
      </c>
      <c r="F14" s="131">
        <v>10</v>
      </c>
      <c r="G14" s="131">
        <v>0</v>
      </c>
      <c r="H14" s="131">
        <f t="shared" si="0"/>
        <v>0</v>
      </c>
    </row>
    <row r="15" spans="1:8" ht="15.75" x14ac:dyDescent="0.25">
      <c r="A15" s="81" t="s">
        <v>370</v>
      </c>
      <c r="B15" s="160" t="s">
        <v>141</v>
      </c>
      <c r="C15" s="161"/>
      <c r="D15" s="133">
        <v>1</v>
      </c>
      <c r="E15" s="134" t="s">
        <v>142</v>
      </c>
      <c r="F15" s="131">
        <v>1567.2</v>
      </c>
      <c r="G15" s="131">
        <v>263.5</v>
      </c>
      <c r="H15" s="131">
        <f t="shared" si="0"/>
        <v>16.813425216947422</v>
      </c>
    </row>
    <row r="16" spans="1:8" ht="40.5" customHeight="1" x14ac:dyDescent="0.25">
      <c r="A16" s="81" t="s">
        <v>371</v>
      </c>
      <c r="B16" s="160" t="s">
        <v>164</v>
      </c>
      <c r="C16" s="161"/>
      <c r="D16" s="133">
        <v>3</v>
      </c>
      <c r="E16" s="134" t="s">
        <v>165</v>
      </c>
      <c r="F16" s="131">
        <v>30</v>
      </c>
      <c r="G16" s="131">
        <v>10</v>
      </c>
      <c r="H16" s="131">
        <f t="shared" si="0"/>
        <v>33.333333333333329</v>
      </c>
    </row>
    <row r="17" spans="1:8" ht="28.5" customHeight="1" x14ac:dyDescent="0.25">
      <c r="A17" s="81" t="s">
        <v>372</v>
      </c>
      <c r="B17" s="160" t="s">
        <v>175</v>
      </c>
      <c r="C17" s="161"/>
      <c r="D17" s="133">
        <v>3</v>
      </c>
      <c r="E17" s="134" t="s">
        <v>176</v>
      </c>
      <c r="F17" s="131">
        <v>400</v>
      </c>
      <c r="G17" s="131">
        <v>215.3</v>
      </c>
      <c r="H17" s="131">
        <f t="shared" si="0"/>
        <v>53.825000000000003</v>
      </c>
    </row>
    <row r="18" spans="1:8" ht="15.75" x14ac:dyDescent="0.25">
      <c r="A18" s="81" t="s">
        <v>373</v>
      </c>
      <c r="B18" s="160" t="s">
        <v>201</v>
      </c>
      <c r="C18" s="161"/>
      <c r="D18" s="133">
        <v>4</v>
      </c>
      <c r="E18" s="134" t="s">
        <v>202</v>
      </c>
      <c r="F18" s="131">
        <v>60</v>
      </c>
      <c r="G18" s="131">
        <v>0</v>
      </c>
      <c r="H18" s="131">
        <f t="shared" si="0"/>
        <v>0</v>
      </c>
    </row>
    <row r="19" spans="1:8" ht="15.75" x14ac:dyDescent="0.25">
      <c r="A19" s="81" t="s">
        <v>374</v>
      </c>
      <c r="B19" s="160" t="s">
        <v>208</v>
      </c>
      <c r="C19" s="161"/>
      <c r="D19" s="133">
        <v>4</v>
      </c>
      <c r="E19" s="134" t="s">
        <v>209</v>
      </c>
      <c r="F19" s="131">
        <v>5526.2</v>
      </c>
      <c r="G19" s="131">
        <v>1642.3</v>
      </c>
      <c r="H19" s="131">
        <f t="shared" si="0"/>
        <v>29.718432195722194</v>
      </c>
    </row>
    <row r="20" spans="1:8" ht="15.75" x14ac:dyDescent="0.25">
      <c r="A20" s="81" t="s">
        <v>375</v>
      </c>
      <c r="B20" s="162" t="s">
        <v>216</v>
      </c>
      <c r="C20" s="163"/>
      <c r="D20" s="133">
        <v>4</v>
      </c>
      <c r="E20" s="135" t="s">
        <v>217</v>
      </c>
      <c r="F20" s="131">
        <v>40</v>
      </c>
      <c r="G20" s="131">
        <v>39.700000000000003</v>
      </c>
      <c r="H20" s="131">
        <f t="shared" si="0"/>
        <v>99.25</v>
      </c>
    </row>
    <row r="21" spans="1:8" ht="15.75" x14ac:dyDescent="0.25">
      <c r="A21" s="81" t="s">
        <v>376</v>
      </c>
      <c r="B21" s="160" t="s">
        <v>227</v>
      </c>
      <c r="C21" s="161"/>
      <c r="D21" s="133">
        <v>5</v>
      </c>
      <c r="E21" s="134" t="s">
        <v>228</v>
      </c>
      <c r="F21" s="131">
        <v>53695.4</v>
      </c>
      <c r="G21" s="131">
        <v>43645.4</v>
      </c>
      <c r="H21" s="131">
        <f t="shared" si="0"/>
        <v>81.28331290948573</v>
      </c>
    </row>
    <row r="22" spans="1:8" ht="29.25" customHeight="1" x14ac:dyDescent="0.25">
      <c r="A22" s="81" t="s">
        <v>377</v>
      </c>
      <c r="B22" s="160" t="s">
        <v>246</v>
      </c>
      <c r="C22" s="161"/>
      <c r="D22" s="133">
        <v>7</v>
      </c>
      <c r="E22" s="134" t="s">
        <v>247</v>
      </c>
      <c r="F22" s="131">
        <v>300</v>
      </c>
      <c r="G22" s="131">
        <v>60</v>
      </c>
      <c r="H22" s="131">
        <f t="shared" si="0"/>
        <v>20</v>
      </c>
    </row>
    <row r="23" spans="1:8" ht="15.75" x14ac:dyDescent="0.25">
      <c r="A23" s="81" t="s">
        <v>378</v>
      </c>
      <c r="B23" s="160" t="s">
        <v>254</v>
      </c>
      <c r="C23" s="161"/>
      <c r="D23" s="133">
        <v>7</v>
      </c>
      <c r="E23" s="134" t="s">
        <v>255</v>
      </c>
      <c r="F23" s="131">
        <v>8680</v>
      </c>
      <c r="G23" s="131">
        <v>7436.6</v>
      </c>
      <c r="H23" s="131">
        <f t="shared" si="0"/>
        <v>85.675115207373281</v>
      </c>
    </row>
    <row r="24" spans="1:8" ht="15.75" x14ac:dyDescent="0.25">
      <c r="A24" s="81" t="s">
        <v>379</v>
      </c>
      <c r="B24" s="160" t="s">
        <v>268</v>
      </c>
      <c r="C24" s="161"/>
      <c r="D24" s="133">
        <v>8</v>
      </c>
      <c r="E24" s="134" t="s">
        <v>269</v>
      </c>
      <c r="F24" s="131">
        <v>4580</v>
      </c>
      <c r="G24" s="131">
        <v>4157.5</v>
      </c>
      <c r="H24" s="131">
        <f t="shared" si="0"/>
        <v>90.775109170305683</v>
      </c>
    </row>
    <row r="25" spans="1:8" ht="15.75" x14ac:dyDescent="0.25">
      <c r="A25" s="81" t="s">
        <v>380</v>
      </c>
      <c r="B25" s="164" t="s">
        <v>392</v>
      </c>
      <c r="C25" s="165"/>
      <c r="D25" s="133">
        <v>10</v>
      </c>
      <c r="E25" s="136">
        <v>1003</v>
      </c>
      <c r="F25" s="131">
        <v>298.8</v>
      </c>
      <c r="G25" s="131">
        <v>286.60000000000002</v>
      </c>
      <c r="H25" s="131">
        <f t="shared" si="0"/>
        <v>95.917001338688095</v>
      </c>
    </row>
    <row r="26" spans="1:8" ht="15.75" x14ac:dyDescent="0.25">
      <c r="A26" s="81" t="s">
        <v>381</v>
      </c>
      <c r="B26" s="160" t="s">
        <v>285</v>
      </c>
      <c r="C26" s="161"/>
      <c r="D26" s="133">
        <v>10</v>
      </c>
      <c r="E26" s="134" t="s">
        <v>286</v>
      </c>
      <c r="F26" s="132">
        <v>1290.5999999999999</v>
      </c>
      <c r="G26" s="132">
        <v>1290.5</v>
      </c>
      <c r="H26" s="131">
        <f t="shared" si="0"/>
        <v>99.992251665891843</v>
      </c>
    </row>
    <row r="27" spans="1:8" ht="15.75" x14ac:dyDescent="0.25">
      <c r="A27" s="81" t="s">
        <v>382</v>
      </c>
      <c r="B27" s="166" t="s">
        <v>297</v>
      </c>
      <c r="C27" s="167"/>
      <c r="D27" s="133">
        <v>10</v>
      </c>
      <c r="E27" s="134" t="s">
        <v>298</v>
      </c>
      <c r="F27" s="131">
        <v>21</v>
      </c>
      <c r="G27" s="131">
        <v>0</v>
      </c>
      <c r="H27" s="131">
        <f t="shared" si="0"/>
        <v>0</v>
      </c>
    </row>
    <row r="28" spans="1:8" ht="15.75" x14ac:dyDescent="0.25">
      <c r="A28" s="81" t="s">
        <v>383</v>
      </c>
      <c r="B28" s="160" t="s">
        <v>307</v>
      </c>
      <c r="C28" s="161"/>
      <c r="D28" s="133">
        <v>11</v>
      </c>
      <c r="E28" s="134" t="s">
        <v>308</v>
      </c>
      <c r="F28" s="131">
        <v>1288.5</v>
      </c>
      <c r="G28" s="131">
        <v>1227.4000000000001</v>
      </c>
      <c r="H28" s="131">
        <f t="shared" si="0"/>
        <v>95.258051998447812</v>
      </c>
    </row>
    <row r="29" spans="1:8" ht="15.75" x14ac:dyDescent="0.25">
      <c r="A29" s="81" t="s">
        <v>386</v>
      </c>
      <c r="B29" s="160" t="s">
        <v>317</v>
      </c>
      <c r="C29" s="161"/>
      <c r="D29" s="133">
        <v>12</v>
      </c>
      <c r="E29" s="134" t="s">
        <v>318</v>
      </c>
      <c r="F29" s="131">
        <v>531.4</v>
      </c>
      <c r="G29" s="131">
        <v>417.9</v>
      </c>
      <c r="H29" s="131">
        <f t="shared" si="0"/>
        <v>78.641324802408732</v>
      </c>
    </row>
    <row r="30" spans="1:8" ht="15.75" x14ac:dyDescent="0.25">
      <c r="B30" s="128"/>
      <c r="C30" s="129"/>
      <c r="D30" s="129"/>
      <c r="E30" s="130"/>
      <c r="F30" s="131">
        <f>SUM(F10:F29)</f>
        <v>89967.400000000009</v>
      </c>
      <c r="G30" s="131">
        <f>SUM(G10:G29)</f>
        <v>72187.599999999991</v>
      </c>
      <c r="H30" s="131">
        <f t="shared" si="0"/>
        <v>80.2375082529894</v>
      </c>
    </row>
  </sheetData>
  <mergeCells count="26">
    <mergeCell ref="B29:C29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:H1"/>
    <mergeCell ref="B2:H2"/>
    <mergeCell ref="B3:H3"/>
    <mergeCell ref="A6:H7"/>
    <mergeCell ref="A5:H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1" sqref="B1"/>
    </sheetView>
  </sheetViews>
  <sheetFormatPr defaultRowHeight="15" x14ac:dyDescent="0.25"/>
  <cols>
    <col min="1" max="1" width="24.28515625" customWidth="1"/>
    <col min="2" max="2" width="35" customWidth="1"/>
    <col min="3" max="3" width="11" customWidth="1"/>
    <col min="4" max="5" width="12.140625" customWidth="1"/>
  </cols>
  <sheetData>
    <row r="1" spans="1:5" x14ac:dyDescent="0.25">
      <c r="A1" s="137"/>
      <c r="B1" s="138"/>
      <c r="C1" s="171" t="s">
        <v>341</v>
      </c>
      <c r="D1" s="171"/>
      <c r="E1" s="171"/>
    </row>
    <row r="2" spans="1:5" x14ac:dyDescent="0.25">
      <c r="A2" s="137"/>
      <c r="B2" s="171" t="s">
        <v>405</v>
      </c>
      <c r="C2" s="171"/>
      <c r="D2" s="171"/>
      <c r="E2" s="171"/>
    </row>
    <row r="3" spans="1:5" x14ac:dyDescent="0.25">
      <c r="A3" s="137"/>
      <c r="B3" s="138"/>
      <c r="C3" s="171" t="s">
        <v>406</v>
      </c>
      <c r="D3" s="171"/>
      <c r="E3" s="171"/>
    </row>
    <row r="4" spans="1:5" x14ac:dyDescent="0.25">
      <c r="A4" s="116"/>
    </row>
    <row r="5" spans="1:5" ht="22.5" x14ac:dyDescent="0.3">
      <c r="A5" s="168" t="s">
        <v>389</v>
      </c>
      <c r="B5" s="168"/>
      <c r="C5" s="168"/>
      <c r="D5" s="168"/>
      <c r="E5" s="168"/>
    </row>
    <row r="6" spans="1:5" ht="15.75" x14ac:dyDescent="0.25">
      <c r="A6" s="169" t="s">
        <v>391</v>
      </c>
      <c r="B6" s="169"/>
      <c r="C6" s="169"/>
      <c r="D6" s="169"/>
      <c r="E6" s="169"/>
    </row>
    <row r="7" spans="1:5" ht="33.75" customHeight="1" x14ac:dyDescent="0.25">
      <c r="A7" s="170" t="s">
        <v>397</v>
      </c>
      <c r="B7" s="170"/>
      <c r="C7" s="170"/>
      <c r="D7" s="170"/>
      <c r="E7" s="170"/>
    </row>
    <row r="8" spans="1:5" ht="15.75" x14ac:dyDescent="0.25">
      <c r="A8" s="169"/>
      <c r="B8" s="169"/>
      <c r="C8" s="169"/>
      <c r="D8" s="169"/>
      <c r="E8" s="169"/>
    </row>
    <row r="10" spans="1:5" ht="25.5" x14ac:dyDescent="0.25">
      <c r="A10" s="64" t="s">
        <v>342</v>
      </c>
      <c r="B10" s="117" t="s">
        <v>72</v>
      </c>
      <c r="C10" s="64" t="s">
        <v>77</v>
      </c>
      <c r="D10" s="64" t="s">
        <v>343</v>
      </c>
      <c r="E10" s="64" t="s">
        <v>344</v>
      </c>
    </row>
    <row r="11" spans="1:5" x14ac:dyDescent="0.25">
      <c r="A11" s="118" t="s">
        <v>345</v>
      </c>
      <c r="B11" s="119" t="s">
        <v>346</v>
      </c>
      <c r="C11" s="120">
        <f>C20</f>
        <v>22683</v>
      </c>
      <c r="D11" s="120">
        <f>D20</f>
        <v>-8256.9999999999927</v>
      </c>
      <c r="E11" s="121"/>
    </row>
    <row r="12" spans="1:5" x14ac:dyDescent="0.25">
      <c r="A12" s="118" t="s">
        <v>347</v>
      </c>
      <c r="B12" s="119" t="s">
        <v>348</v>
      </c>
      <c r="C12" s="120">
        <f t="shared" ref="C12:D14" si="0">C13</f>
        <v>-72127</v>
      </c>
      <c r="D12" s="120">
        <f t="shared" si="0"/>
        <v>-66905.399999999994</v>
      </c>
      <c r="E12" s="121">
        <f t="shared" ref="E12:E19" si="1">D12/C12*100</f>
        <v>92.760547367837276</v>
      </c>
    </row>
    <row r="13" spans="1:5" ht="26.25" x14ac:dyDescent="0.25">
      <c r="A13" s="108" t="s">
        <v>349</v>
      </c>
      <c r="B13" s="122" t="s">
        <v>350</v>
      </c>
      <c r="C13" s="123">
        <f t="shared" si="0"/>
        <v>-72127</v>
      </c>
      <c r="D13" s="123">
        <f t="shared" si="0"/>
        <v>-66905.399999999994</v>
      </c>
      <c r="E13" s="121">
        <f t="shared" si="1"/>
        <v>92.760547367837276</v>
      </c>
    </row>
    <row r="14" spans="1:5" ht="26.25" x14ac:dyDescent="0.25">
      <c r="A14" s="108" t="s">
        <v>351</v>
      </c>
      <c r="B14" s="122" t="s">
        <v>352</v>
      </c>
      <c r="C14" s="123">
        <f>C15</f>
        <v>-72127</v>
      </c>
      <c r="D14" s="123">
        <f t="shared" si="0"/>
        <v>-66905.399999999994</v>
      </c>
      <c r="E14" s="121">
        <f t="shared" si="1"/>
        <v>92.760547367837276</v>
      </c>
    </row>
    <row r="15" spans="1:5" ht="64.5" x14ac:dyDescent="0.25">
      <c r="A15" s="108" t="s">
        <v>353</v>
      </c>
      <c r="B15" s="122" t="s">
        <v>354</v>
      </c>
      <c r="C15" s="123">
        <v>-72127</v>
      </c>
      <c r="D15" s="123">
        <v>-66905.399999999994</v>
      </c>
      <c r="E15" s="121">
        <f t="shared" si="1"/>
        <v>92.760547367837276</v>
      </c>
    </row>
    <row r="16" spans="1:5" x14ac:dyDescent="0.25">
      <c r="A16" s="118" t="s">
        <v>355</v>
      </c>
      <c r="B16" s="119" t="s">
        <v>356</v>
      </c>
      <c r="C16" s="120">
        <f t="shared" ref="C16:D18" si="2">C17</f>
        <v>94810</v>
      </c>
      <c r="D16" s="120">
        <f t="shared" si="2"/>
        <v>58648.4</v>
      </c>
      <c r="E16" s="121">
        <f t="shared" si="1"/>
        <v>61.858875646028899</v>
      </c>
    </row>
    <row r="17" spans="1:5" ht="26.25" x14ac:dyDescent="0.25">
      <c r="A17" s="108" t="s">
        <v>357</v>
      </c>
      <c r="B17" s="122" t="s">
        <v>358</v>
      </c>
      <c r="C17" s="123">
        <f t="shared" si="2"/>
        <v>94810</v>
      </c>
      <c r="D17" s="123">
        <f t="shared" si="2"/>
        <v>58648.4</v>
      </c>
      <c r="E17" s="121">
        <f t="shared" si="1"/>
        <v>61.858875646028899</v>
      </c>
    </row>
    <row r="18" spans="1:5" ht="26.25" x14ac:dyDescent="0.25">
      <c r="A18" s="108" t="s">
        <v>359</v>
      </c>
      <c r="B18" s="122" t="s">
        <v>360</v>
      </c>
      <c r="C18" s="123">
        <f t="shared" si="2"/>
        <v>94810</v>
      </c>
      <c r="D18" s="123">
        <f t="shared" si="2"/>
        <v>58648.4</v>
      </c>
      <c r="E18" s="121">
        <f t="shared" si="1"/>
        <v>61.858875646028899</v>
      </c>
    </row>
    <row r="19" spans="1:5" ht="64.5" x14ac:dyDescent="0.25">
      <c r="A19" s="108" t="s">
        <v>361</v>
      </c>
      <c r="B19" s="122" t="s">
        <v>362</v>
      </c>
      <c r="C19" s="123">
        <v>94810</v>
      </c>
      <c r="D19" s="123">
        <v>58648.4</v>
      </c>
      <c r="E19" s="121">
        <f t="shared" si="1"/>
        <v>61.858875646028899</v>
      </c>
    </row>
    <row r="20" spans="1:5" ht="26.25" x14ac:dyDescent="0.25">
      <c r="A20" s="124"/>
      <c r="B20" s="97" t="s">
        <v>363</v>
      </c>
      <c r="C20" s="120">
        <f>C16+C12</f>
        <v>22683</v>
      </c>
      <c r="D20" s="120">
        <f>D16+D12</f>
        <v>-8256.9999999999927</v>
      </c>
      <c r="E20" s="121"/>
    </row>
  </sheetData>
  <mergeCells count="7">
    <mergeCell ref="A5:E5"/>
    <mergeCell ref="A6:E6"/>
    <mergeCell ref="A7:E7"/>
    <mergeCell ref="A8:E8"/>
    <mergeCell ref="C1:E1"/>
    <mergeCell ref="B2:E2"/>
    <mergeCell ref="C3:E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workbookViewId="0">
      <selection activeCell="B19" sqref="B19"/>
    </sheetView>
  </sheetViews>
  <sheetFormatPr defaultRowHeight="15" x14ac:dyDescent="0.25"/>
  <cols>
    <col min="1" max="1" width="5.5703125" customWidth="1"/>
    <col min="2" max="2" width="42.7109375" customWidth="1"/>
    <col min="3" max="3" width="50.7109375" customWidth="1"/>
  </cols>
  <sheetData>
    <row r="2" spans="2:3" ht="20.25" x14ac:dyDescent="0.3">
      <c r="B2" s="176" t="s">
        <v>398</v>
      </c>
      <c r="C2" s="176"/>
    </row>
    <row r="3" spans="2:3" ht="20.25" x14ac:dyDescent="0.3">
      <c r="B3" s="176" t="s">
        <v>399</v>
      </c>
      <c r="C3" s="176"/>
    </row>
    <row r="4" spans="2:3" ht="20.25" x14ac:dyDescent="0.3">
      <c r="B4" s="176" t="s">
        <v>404</v>
      </c>
      <c r="C4" s="176"/>
    </row>
    <row r="5" spans="2:3" ht="20.25" x14ac:dyDescent="0.3">
      <c r="B5" s="176"/>
      <c r="C5" s="176"/>
    </row>
    <row r="6" spans="2:3" ht="21" thickBot="1" x14ac:dyDescent="0.35">
      <c r="B6" s="143"/>
    </row>
    <row r="7" spans="2:3" ht="42" customHeight="1" x14ac:dyDescent="0.3">
      <c r="B7" s="172" t="s">
        <v>400</v>
      </c>
      <c r="C7" s="144" t="s">
        <v>401</v>
      </c>
    </row>
    <row r="8" spans="2:3" ht="19.5" thickBot="1" x14ac:dyDescent="0.35">
      <c r="B8" s="173"/>
      <c r="C8" s="145" t="s">
        <v>402</v>
      </c>
    </row>
    <row r="9" spans="2:3" ht="56.25" customHeight="1" thickBot="1" x14ac:dyDescent="0.35">
      <c r="B9" s="174" t="s">
        <v>403</v>
      </c>
      <c r="C9" s="175"/>
    </row>
    <row r="10" spans="2:3" ht="21" thickBot="1" x14ac:dyDescent="0.35">
      <c r="B10" s="146">
        <v>1</v>
      </c>
      <c r="C10" s="147">
        <v>797.2</v>
      </c>
    </row>
    <row r="11" spans="2:3" ht="56.25" customHeight="1" thickBot="1" x14ac:dyDescent="0.35">
      <c r="B11" s="174" t="s">
        <v>113</v>
      </c>
      <c r="C11" s="175"/>
    </row>
    <row r="12" spans="2:3" ht="21" thickBot="1" x14ac:dyDescent="0.35">
      <c r="B12" s="146">
        <v>5</v>
      </c>
      <c r="C12" s="147">
        <v>3376.6</v>
      </c>
    </row>
    <row r="13" spans="2:3" ht="18.75" x14ac:dyDescent="0.3">
      <c r="B13" s="148"/>
    </row>
  </sheetData>
  <mergeCells count="7">
    <mergeCell ref="B7:B8"/>
    <mergeCell ref="B9:C9"/>
    <mergeCell ref="B11:C11"/>
    <mergeCell ref="B5:C5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расходы по разделам</vt:lpstr>
      <vt:lpstr>ИФДБ</vt:lpstr>
      <vt:lpstr>численность</vt:lpstr>
      <vt:lpstr>численность!_GoBack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2021-06-21T08:50:34Z</dcterms:modified>
</cp:coreProperties>
</file>