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'_Экспорт'!$A$13:$D$48</definedName>
    <definedName name="_xlnm.Print_Area" localSheetId="0">'_Экспорт'!$A$1:$F$48</definedName>
  </definedNames>
  <calcPr fullCalcOnLoad="1"/>
</workbook>
</file>

<file path=xl/sharedStrings.xml><?xml version="1.0" encoding="utf-8"?>
<sst xmlns="http://schemas.openxmlformats.org/spreadsheetml/2006/main" count="101" uniqueCount="82">
  <si>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</si>
  <si>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</si>
  <si>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</si>
  <si>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</si>
  <si>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</si>
  <si>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</si>
  <si>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</si>
  <si>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</si>
  <si>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</si>
  <si>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</si>
  <si>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</si>
  <si>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</si>
  <si>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</si>
  <si>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</si>
  <si>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</si>
  <si>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1 11 05010 02 0000 120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</si>
  <si>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</si>
  <si>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</si>
  <si>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</si>
  <si>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</si>
  <si>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</si>
  <si>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</si>
  <si>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</si>
  <si>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</si>
  <si>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2 02 01000 00 0000 151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</si>
  <si>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</si>
  <si>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</si>
  <si>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1 05 01011 01 0000 110</t>
  </si>
  <si>
    <t>1 05 01021 01 0000 110</t>
  </si>
  <si>
    <t>1 05 02010 02 0000 110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</si>
  <si>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</si>
  <si>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</si>
  <si>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2 02 01001 00 0000 151</t>
  </si>
  <si>
    <t>ОТЧЕТ</t>
  </si>
  <si>
    <t>об исполнении доходной части бюджета</t>
  </si>
  <si>
    <t>% исполнения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</si>
  <si>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</si>
  <si>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</si>
  <si>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Исполнено</t>
  </si>
  <si>
    <t>внутригородского муниципального образования Санкт-Петербурга поселка Петро-Славянка</t>
  </si>
  <si>
    <t>895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</si>
  <si>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</si>
  <si>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</si>
  <si>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</si>
  <si>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</si>
  <si>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</si>
  <si>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</si>
  <si>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</si>
  <si>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</si>
  <si>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</si>
  <si>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</si>
  <si>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Приложение 2</t>
  </si>
  <si>
    <t>к Решению (проект) МС МО п. Петро-Славянка</t>
  </si>
  <si>
    <t>за 2017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</si>
  <si>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</si>
  <si>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</si>
  <si>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6</t>
  </si>
  <si>
    <t>1 13 00000 00 0000 000</t>
  </si>
  <si>
    <t>ДОХОДЫ ОТ ОКАЗАНИЯ ПЛАТНЫХ УСЛУГ (РАБОТ) И КОМПЕНСАЦИЯ ЗАТРАТ ГОСУДАРСТВА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</si>
  <si>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</si>
  <si>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</si>
  <si>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1 17 00000 00 0000 000</t>
  </si>
  <si>
    <t>ПРОЧИЕ НЕНАЛОГОВЫЕ ДОХОДЫ</t>
  </si>
  <si>
    <t>806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</si>
  <si>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</si>
  <si>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</si>
  <si>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851</t>
  </si>
  <si>
    <t>2 02 15001 03 0000 151</t>
  </si>
  <si>
    <t>2 02 30027 03 0200 151</t>
  </si>
  <si>
    <t>2 02 30027 03 0100 151</t>
  </si>
  <si>
    <t>2 02 30027 03 0000 151</t>
  </si>
  <si>
    <t>2 02 30027 00 0000 151</t>
  </si>
  <si>
    <t>2 02 30024 03 0200 151</t>
  </si>
  <si>
    <t>2 02 30024 03 0300 151</t>
  </si>
  <si>
    <t>2 02 30024 03 0000 151</t>
  </si>
  <si>
    <t>2 02 30024 00 0000 151</t>
  </si>
  <si>
    <t>2 02 30000 00 0000 151</t>
  </si>
  <si>
    <t>2 02 30024 03 0100 151</t>
  </si>
  <si>
    <t>1 17 05030 03 000 180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</si>
  <si>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</si>
  <si>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</si>
  <si>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         от 21.04.2018 г. №2/1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</si>
</sst>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76" fontId="7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172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2" fontId="13" fillId="33" borderId="10" xfId="0" applyNumberFormat="1" applyFont="1" applyFill="1" applyBorder="1" applyAlignment="1">
      <alignment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7.8515625" style="7" customWidth="1"/>
    <col min="2" max="2" width="21.7109375" style="7" customWidth="1"/>
    <col min="3" max="3" width="45.421875" style="7" customWidth="1"/>
    <col min="4" max="4" width="9.7109375" style="7" customWidth="1"/>
    <col min="5" max="5" width="9.57421875" style="7" customWidth="1"/>
    <col min="6" max="6" width="8.8515625" style="7" customWidth="1"/>
  </cols>
  <sheetData>
    <row r="1" ht="12.75">
      <c r="E1" s="18"/>
    </row>
    <row r="2" spans="1:4" ht="12" customHeight="1">
      <c r="A2" s="2"/>
      <c r="B2" s="2"/>
      <c r="C2" s="2"/>
      <c r="D2" s="16"/>
    </row>
    <row r="3" spans="1:6" s="8" customFormat="1" ht="12" customHeight="1">
      <c r="A3" s="27" t="s">
        <v>51</v>
      </c>
      <c r="B3" s="27"/>
      <c r="C3" s="27"/>
      <c r="D3" s="27"/>
      <c r="E3" s="27"/>
      <c r="F3" s="27"/>
    </row>
    <row r="4" spans="1:6" ht="12" customHeight="1">
      <c r="A4" s="28" t="s">
        <v>52</v>
      </c>
      <c r="B4" s="28"/>
      <c r="C4" s="28"/>
      <c r="D4" s="28"/>
      <c r="E4" s="28"/>
      <c r="F4" s="28"/>
    </row>
    <row r="5" spans="1:6" ht="17.25" customHeight="1">
      <c r="A5" s="28" t="s">
        <v>81</v>
      </c>
      <c r="B5" s="28"/>
      <c r="C5" s="28"/>
      <c r="D5" s="28"/>
      <c r="E5" s="28"/>
      <c r="F5" s="28"/>
    </row>
    <row r="6" spans="1:4" ht="12" customHeight="1">
      <c r="A6" s="29"/>
      <c r="B6" s="29"/>
      <c r="C6" s="29"/>
      <c r="D6" s="29"/>
    </row>
    <row r="7" spans="1:4" ht="12" customHeight="1">
      <c r="A7" s="29"/>
      <c r="B7" s="29"/>
      <c r="C7" s="29"/>
      <c r="D7" s="29"/>
    </row>
    <row r="8" spans="1:6" ht="14.25" customHeight="1">
      <c r="A8" s="31" t="s">
        <v>33</v>
      </c>
      <c r="B8" s="31"/>
      <c r="C8" s="31"/>
      <c r="D8" s="31"/>
      <c r="E8" s="32"/>
      <c r="F8" s="32"/>
    </row>
    <row r="9" spans="1:6" ht="14.25" customHeight="1">
      <c r="A9" s="31" t="s">
        <v>34</v>
      </c>
      <c r="B9" s="33"/>
      <c r="C9" s="33"/>
      <c r="D9" s="33"/>
      <c r="E9" s="32"/>
      <c r="F9" s="32"/>
    </row>
    <row r="10" spans="1:6" ht="14.25" customHeight="1">
      <c r="A10" s="31" t="s">
        <v>39</v>
      </c>
      <c r="B10" s="33"/>
      <c r="C10" s="33"/>
      <c r="D10" s="33"/>
      <c r="E10" s="32"/>
      <c r="F10" s="32"/>
    </row>
    <row r="11" spans="1:6" ht="14.25" customHeight="1">
      <c r="A11" s="31" t="s">
        <v>53</v>
      </c>
      <c r="B11" s="31"/>
      <c r="C11" s="31"/>
      <c r="D11" s="31"/>
      <c r="E11" s="32"/>
      <c r="F11" s="32"/>
    </row>
    <row r="12" spans="1:4" ht="12.75">
      <c r="A12" s="30" t="s">
        <v>23</v>
      </c>
      <c r="B12" s="30"/>
      <c r="C12" s="30"/>
      <c r="D12" s="30"/>
    </row>
    <row r="13" spans="1:6" s="1" customFormat="1" ht="62.25" customHeight="1">
      <c r="A13" s="3" t="s">
        <v>0</v>
      </c>
      <c r="B13" s="3" t="s">
        <v>1</v>
      </c>
      <c r="C13" s="3" t="s">
        <v>2</v>
      </c>
      <c r="D13" s="3" t="s">
        <v>3</v>
      </c>
      <c r="E13" s="19" t="s">
        <v>38</v>
      </c>
      <c r="F13" s="3" t="s">
        <v>35</v>
      </c>
    </row>
    <row r="14" spans="1:6" ht="12.75">
      <c r="A14" s="4" t="s">
        <v>4</v>
      </c>
      <c r="B14" s="4" t="s">
        <v>5</v>
      </c>
      <c r="C14" s="5" t="s">
        <v>6</v>
      </c>
      <c r="D14" s="6">
        <f>D15+D20+D24+D28+D22</f>
        <v>8255.400000000001</v>
      </c>
      <c r="E14" s="6">
        <f>E15+E20+E24+E28+E22</f>
        <v>11359.300000000001</v>
      </c>
      <c r="F14" s="17">
        <f>E14/D14*100</f>
        <v>137.59842042784115</v>
      </c>
    </row>
    <row r="15" spans="1:6" ht="12.75">
      <c r="A15" s="4" t="s">
        <v>4</v>
      </c>
      <c r="B15" s="4" t="s">
        <v>7</v>
      </c>
      <c r="C15" s="21" t="s">
        <v>8</v>
      </c>
      <c r="D15" s="20">
        <f>SUM(D16:D19)</f>
        <v>1918.6</v>
      </c>
      <c r="E15" s="20">
        <f>SUM(E16:E19)</f>
        <v>2106.1</v>
      </c>
      <c r="F15" s="17">
        <f aca="true" t="shared" si="0" ref="F15:F48">E15/D15*100</f>
        <v>109.77275096424476</v>
      </c>
    </row>
    <row r="16" spans="1:6" ht="25.5">
      <c r="A16" s="13" t="s">
        <v>9</v>
      </c>
      <c r="B16" s="4" t="s">
        <v>27</v>
      </c>
      <c r="C16" s="5" t="s">
        <v>10</v>
      </c>
      <c r="D16" s="24">
        <v>1246.5</v>
      </c>
      <c r="E16" s="24">
        <v>999.9</v>
      </c>
      <c r="F16" s="25">
        <f t="shared" si="0"/>
        <v>80.21660649819495</v>
      </c>
    </row>
    <row r="17" spans="1:6" ht="63.75">
      <c r="A17" s="4" t="s">
        <v>9</v>
      </c>
      <c r="B17" s="4" t="s">
        <v>28</v>
      </c>
      <c r="C17" s="5" t="s">
        <v>54</v>
      </c>
      <c r="D17" s="24">
        <v>490.1</v>
      </c>
      <c r="E17" s="24">
        <v>432.2</v>
      </c>
      <c r="F17" s="25">
        <f>E17/D17*100</f>
        <v>88.18608447255662</v>
      </c>
    </row>
    <row r="18" spans="1:6" ht="25.5">
      <c r="A18" s="4" t="s">
        <v>9</v>
      </c>
      <c r="B18" s="4" t="s">
        <v>29</v>
      </c>
      <c r="C18" s="5" t="s">
        <v>11</v>
      </c>
      <c r="D18" s="24">
        <v>182</v>
      </c>
      <c r="E18" s="24">
        <v>668</v>
      </c>
      <c r="F18" s="25">
        <f t="shared" si="0"/>
        <v>367.032967032967</v>
      </c>
    </row>
    <row r="19" spans="1:6" ht="38.25">
      <c r="A19" s="4" t="s">
        <v>9</v>
      </c>
      <c r="B19" s="4" t="s">
        <v>55</v>
      </c>
      <c r="C19" s="5" t="s">
        <v>56</v>
      </c>
      <c r="D19" s="24">
        <v>0</v>
      </c>
      <c r="E19" s="24">
        <v>6</v>
      </c>
      <c r="F19" s="25">
        <v>0</v>
      </c>
    </row>
    <row r="20" spans="1:6" ht="38.25">
      <c r="A20" s="4" t="s">
        <v>4</v>
      </c>
      <c r="B20" s="4" t="s">
        <v>12</v>
      </c>
      <c r="C20" s="21" t="s">
        <v>13</v>
      </c>
      <c r="D20" s="20">
        <f>D21</f>
        <v>4649</v>
      </c>
      <c r="E20" s="20">
        <f>E21</f>
        <v>7004.9</v>
      </c>
      <c r="F20" s="17">
        <f t="shared" si="0"/>
        <v>150.6754140675414</v>
      </c>
    </row>
    <row r="21" spans="1:6" ht="76.5">
      <c r="A21" s="4" t="s">
        <v>14</v>
      </c>
      <c r="B21" s="4" t="s">
        <v>15</v>
      </c>
      <c r="C21" s="21" t="s">
        <v>46</v>
      </c>
      <c r="D21" s="26">
        <v>4649</v>
      </c>
      <c r="E21" s="26">
        <v>7004.9</v>
      </c>
      <c r="F21" s="25">
        <f t="shared" si="0"/>
        <v>150.6754140675414</v>
      </c>
    </row>
    <row r="22" spans="1:6" ht="38.25">
      <c r="A22" s="4">
        <v>0</v>
      </c>
      <c r="B22" s="4" t="s">
        <v>57</v>
      </c>
      <c r="C22" s="21" t="s">
        <v>58</v>
      </c>
      <c r="D22" s="20">
        <f>D23</f>
        <v>0</v>
      </c>
      <c r="E22" s="20">
        <f>E23</f>
        <v>25.1</v>
      </c>
      <c r="F22" s="20">
        <f>F23</f>
        <v>0</v>
      </c>
    </row>
    <row r="23" spans="1:6" ht="76.5">
      <c r="A23" s="4">
        <v>867</v>
      </c>
      <c r="B23" s="4" t="s">
        <v>59</v>
      </c>
      <c r="C23" s="21" t="s">
        <v>60</v>
      </c>
      <c r="D23" s="26">
        <v>0</v>
      </c>
      <c r="E23" s="26">
        <v>25.1</v>
      </c>
      <c r="F23" s="25">
        <v>0</v>
      </c>
    </row>
    <row r="24" spans="1:6" ht="12.75">
      <c r="A24" s="4" t="s">
        <v>4</v>
      </c>
      <c r="B24" s="4" t="s">
        <v>16</v>
      </c>
      <c r="C24" s="21" t="s">
        <v>17</v>
      </c>
      <c r="D24" s="20">
        <f>D26+D25+D27</f>
        <v>1007.6</v>
      </c>
      <c r="E24" s="20">
        <f>E26+E25+E27</f>
        <v>1543</v>
      </c>
      <c r="F24" s="17">
        <f>E24/D24*100</f>
        <v>153.13616514489877</v>
      </c>
    </row>
    <row r="25" spans="1:6" ht="63.75">
      <c r="A25" s="4">
        <v>182</v>
      </c>
      <c r="B25" s="4" t="s">
        <v>37</v>
      </c>
      <c r="C25" s="21" t="s">
        <v>36</v>
      </c>
      <c r="D25" s="26">
        <v>4.6</v>
      </c>
      <c r="E25" s="26">
        <v>0</v>
      </c>
      <c r="F25" s="25">
        <f>E25/D25*100</f>
        <v>0</v>
      </c>
    </row>
    <row r="26" spans="1:6" ht="76.5" customHeight="1">
      <c r="A26" s="13" t="s">
        <v>63</v>
      </c>
      <c r="B26" s="4" t="s">
        <v>64</v>
      </c>
      <c r="C26" s="21" t="s">
        <v>65</v>
      </c>
      <c r="D26" s="26">
        <v>1000</v>
      </c>
      <c r="E26" s="26">
        <v>1540</v>
      </c>
      <c r="F26" s="25">
        <f>E26/D26*100</f>
        <v>154</v>
      </c>
    </row>
    <row r="27" spans="1:6" ht="76.5" customHeight="1">
      <c r="A27" s="13" t="s">
        <v>66</v>
      </c>
      <c r="B27" s="4" t="s">
        <v>64</v>
      </c>
      <c r="C27" s="21" t="s">
        <v>65</v>
      </c>
      <c r="D27" s="26">
        <v>3</v>
      </c>
      <c r="E27" s="26">
        <v>3</v>
      </c>
      <c r="F27" s="25">
        <f>E27/D27*100</f>
        <v>100</v>
      </c>
    </row>
    <row r="28" spans="1:6" ht="12.75">
      <c r="A28" s="13" t="s">
        <v>4</v>
      </c>
      <c r="B28" s="4" t="s">
        <v>61</v>
      </c>
      <c r="C28" s="21" t="s">
        <v>62</v>
      </c>
      <c r="D28" s="20">
        <f>D29</f>
        <v>680.2</v>
      </c>
      <c r="E28" s="20">
        <f>E29</f>
        <v>680.2</v>
      </c>
      <c r="F28" s="20">
        <f>F29</f>
        <v>100</v>
      </c>
    </row>
    <row r="29" spans="1:6" ht="42.75" customHeight="1">
      <c r="A29" s="13" t="s">
        <v>40</v>
      </c>
      <c r="B29" s="4" t="s">
        <v>47</v>
      </c>
      <c r="C29" s="21" t="s">
        <v>48</v>
      </c>
      <c r="D29" s="26">
        <v>680.2</v>
      </c>
      <c r="E29" s="26">
        <v>680.2</v>
      </c>
      <c r="F29" s="25">
        <f>E29/D29*100</f>
        <v>100</v>
      </c>
    </row>
    <row r="30" spans="1:6" ht="42.75" customHeight="1">
      <c r="A30" s="13" t="s">
        <v>40</v>
      </c>
      <c r="B30" s="4" t="s">
        <v>78</v>
      </c>
      <c r="C30" s="21" t="s">
        <v>79</v>
      </c>
      <c r="D30" s="26"/>
      <c r="E30" s="26">
        <v>680.2</v>
      </c>
      <c r="F30" s="25"/>
    </row>
    <row r="31" spans="1:6" ht="12.75">
      <c r="A31" s="4" t="s">
        <v>4</v>
      </c>
      <c r="B31" s="4" t="s">
        <v>18</v>
      </c>
      <c r="C31" s="21" t="s">
        <v>19</v>
      </c>
      <c r="D31" s="20">
        <f>D32</f>
        <v>35872</v>
      </c>
      <c r="E31" s="20">
        <f>E32</f>
        <v>35871.9</v>
      </c>
      <c r="F31" s="17">
        <f t="shared" si="0"/>
        <v>99.99972123104371</v>
      </c>
    </row>
    <row r="32" spans="1:6" ht="25.5">
      <c r="A32" s="4" t="s">
        <v>4</v>
      </c>
      <c r="B32" s="4" t="s">
        <v>20</v>
      </c>
      <c r="C32" s="21" t="s">
        <v>21</v>
      </c>
      <c r="D32" s="26">
        <f>SUM(D33,D36)</f>
        <v>35872</v>
      </c>
      <c r="E32" s="26">
        <f>SUM(E33,E36)</f>
        <v>35871.9</v>
      </c>
      <c r="F32" s="25">
        <f t="shared" si="0"/>
        <v>99.99972123104371</v>
      </c>
    </row>
    <row r="33" spans="1:6" ht="25.5">
      <c r="A33" s="13" t="s">
        <v>4</v>
      </c>
      <c r="B33" s="4" t="s">
        <v>24</v>
      </c>
      <c r="C33" s="21" t="s">
        <v>30</v>
      </c>
      <c r="D33" s="26">
        <f>D34</f>
        <v>31182.5</v>
      </c>
      <c r="E33" s="26">
        <f>E34</f>
        <v>31182.5</v>
      </c>
      <c r="F33" s="25">
        <f t="shared" si="0"/>
        <v>100</v>
      </c>
    </row>
    <row r="34" spans="1:6" ht="25.5">
      <c r="A34" s="13" t="s">
        <v>4</v>
      </c>
      <c r="B34" s="4" t="s">
        <v>32</v>
      </c>
      <c r="C34" s="22" t="s">
        <v>31</v>
      </c>
      <c r="D34" s="26">
        <f>D35</f>
        <v>31182.5</v>
      </c>
      <c r="E34" s="26">
        <f>E35</f>
        <v>31182.5</v>
      </c>
      <c r="F34" s="25">
        <f t="shared" si="0"/>
        <v>100</v>
      </c>
    </row>
    <row r="35" spans="1:6" ht="44.25" customHeight="1">
      <c r="A35" s="13" t="s">
        <v>40</v>
      </c>
      <c r="B35" s="4" t="s">
        <v>67</v>
      </c>
      <c r="C35" s="22" t="s">
        <v>49</v>
      </c>
      <c r="D35" s="26">
        <v>31182.5</v>
      </c>
      <c r="E35" s="26">
        <v>31182.5</v>
      </c>
      <c r="F35" s="25">
        <f t="shared" si="0"/>
        <v>100</v>
      </c>
    </row>
    <row r="36" spans="1:6" ht="25.5">
      <c r="A36" s="15" t="s">
        <v>4</v>
      </c>
      <c r="B36" s="14" t="s">
        <v>76</v>
      </c>
      <c r="C36" s="21" t="s">
        <v>25</v>
      </c>
      <c r="D36" s="26">
        <f>D37+D42</f>
        <v>4689.5</v>
      </c>
      <c r="E36" s="26">
        <f>E37+E42</f>
        <v>4689.4</v>
      </c>
      <c r="F36" s="25">
        <f t="shared" si="0"/>
        <v>99.99786757650068</v>
      </c>
    </row>
    <row r="37" spans="1:6" ht="38.25">
      <c r="A37" s="13" t="s">
        <v>4</v>
      </c>
      <c r="B37" s="14" t="s">
        <v>75</v>
      </c>
      <c r="C37" s="21" t="s">
        <v>26</v>
      </c>
      <c r="D37" s="26">
        <f>SUM(D38)</f>
        <v>3747.2999999999997</v>
      </c>
      <c r="E37" s="26">
        <f>SUM(E38)</f>
        <v>3747.2999999999997</v>
      </c>
      <c r="F37" s="25">
        <f t="shared" si="0"/>
        <v>100</v>
      </c>
    </row>
    <row r="38" spans="1:6" ht="51">
      <c r="A38" s="4">
        <v>895</v>
      </c>
      <c r="B38" s="4" t="s">
        <v>74</v>
      </c>
      <c r="C38" s="21" t="s">
        <v>42</v>
      </c>
      <c r="D38" s="26">
        <f>D39+D40+D41</f>
        <v>3747.2999999999997</v>
      </c>
      <c r="E38" s="26">
        <f>E39+E40+E41</f>
        <v>3747.2999999999997</v>
      </c>
      <c r="F38" s="25">
        <f t="shared" si="0"/>
        <v>100</v>
      </c>
    </row>
    <row r="39" spans="1:6" ht="64.5" customHeight="1">
      <c r="A39" s="4">
        <v>895</v>
      </c>
      <c r="B39" s="4" t="s">
        <v>73</v>
      </c>
      <c r="C39" s="21" t="s">
        <v>44</v>
      </c>
      <c r="D39" s="26">
        <v>2944.7</v>
      </c>
      <c r="E39" s="26">
        <v>2944.7</v>
      </c>
      <c r="F39" s="25">
        <f>E39/D39*100</f>
        <v>100</v>
      </c>
    </row>
    <row r="40" spans="1:6" ht="76.5">
      <c r="A40" s="4">
        <v>895</v>
      </c>
      <c r="B40" s="4" t="s">
        <v>72</v>
      </c>
      <c r="C40" s="21" t="s">
        <v>45</v>
      </c>
      <c r="D40" s="26">
        <v>6.5</v>
      </c>
      <c r="E40" s="26">
        <v>6.5</v>
      </c>
      <c r="F40" s="25">
        <f>E40/D40*100</f>
        <v>100</v>
      </c>
    </row>
    <row r="41" spans="1:6" ht="63.75">
      <c r="A41" s="4">
        <v>895</v>
      </c>
      <c r="B41" s="4" t="s">
        <v>77</v>
      </c>
      <c r="C41" s="21" t="s">
        <v>80</v>
      </c>
      <c r="D41" s="26">
        <v>796.1</v>
      </c>
      <c r="E41" s="26">
        <v>796.1</v>
      </c>
      <c r="F41" s="25">
        <f t="shared" si="0"/>
        <v>100</v>
      </c>
    </row>
    <row r="42" spans="1:6" ht="63.75">
      <c r="A42" s="4" t="s">
        <v>4</v>
      </c>
      <c r="B42" s="4" t="s">
        <v>71</v>
      </c>
      <c r="C42" s="21" t="s">
        <v>41</v>
      </c>
      <c r="D42" s="26">
        <f>D43</f>
        <v>942.2</v>
      </c>
      <c r="E42" s="26">
        <f>E43</f>
        <v>942.0999999999999</v>
      </c>
      <c r="F42" s="25">
        <f t="shared" si="0"/>
        <v>99.98938654213542</v>
      </c>
    </row>
    <row r="43" spans="1:6" ht="63.75">
      <c r="A43" s="4">
        <v>895</v>
      </c>
      <c r="B43" s="4" t="s">
        <v>70</v>
      </c>
      <c r="C43" s="23" t="s">
        <v>50</v>
      </c>
      <c r="D43" s="26">
        <f>D44+D45</f>
        <v>942.2</v>
      </c>
      <c r="E43" s="26">
        <f>E44+E45</f>
        <v>942.0999999999999</v>
      </c>
      <c r="F43" s="25">
        <f t="shared" si="0"/>
        <v>99.98938654213542</v>
      </c>
    </row>
    <row r="44" spans="1:6" ht="63.75">
      <c r="A44" s="4">
        <v>895</v>
      </c>
      <c r="B44" s="4" t="s">
        <v>69</v>
      </c>
      <c r="C44" s="21" t="s">
        <v>41</v>
      </c>
      <c r="D44" s="26">
        <v>540</v>
      </c>
      <c r="E44" s="26">
        <v>539.9</v>
      </c>
      <c r="F44" s="25">
        <f>E44/D44*100</f>
        <v>99.98148148148148</v>
      </c>
    </row>
    <row r="45" spans="1:6" ht="51">
      <c r="A45" s="4">
        <v>895</v>
      </c>
      <c r="B45" s="4" t="s">
        <v>68</v>
      </c>
      <c r="C45" s="21" t="s">
        <v>43</v>
      </c>
      <c r="D45" s="26">
        <v>402.2</v>
      </c>
      <c r="E45" s="26">
        <v>402.2</v>
      </c>
      <c r="F45" s="25">
        <f>E45/D45*100</f>
        <v>100</v>
      </c>
    </row>
    <row r="48" spans="1:6" s="12" customFormat="1" ht="12.75">
      <c r="A48" s="9"/>
      <c r="B48" s="9"/>
      <c r="C48" s="10" t="s">
        <v>22</v>
      </c>
      <c r="D48" s="11">
        <f>SUM(D14,D31)</f>
        <v>44127.4</v>
      </c>
      <c r="E48" s="11">
        <f>SUM(E14,E31)</f>
        <v>47231.200000000004</v>
      </c>
      <c r="F48" s="17">
        <f t="shared" si="0"/>
        <v>107.03372507784279</v>
      </c>
    </row>
  </sheetData>
  <sheetProtection/>
  <mergeCells count="10">
    <mergeCell ref="A3:F3"/>
    <mergeCell ref="A4:F4"/>
    <mergeCell ref="A6:D6"/>
    <mergeCell ref="A12:D12"/>
    <mergeCell ref="A5:F5"/>
    <mergeCell ref="A8:F8"/>
    <mergeCell ref="A10:F10"/>
    <mergeCell ref="A11:F11"/>
    <mergeCell ref="A9:F9"/>
    <mergeCell ref="A7:D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86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Мельников Сергей Владимирови</cp:lastModifiedBy>
  <cp:lastPrinted>2018-03-28T12:52:03Z</cp:lastPrinted>
  <dcterms:created xsi:type="dcterms:W3CDTF">2009-01-11T12:09:09Z</dcterms:created>
  <dcterms:modified xsi:type="dcterms:W3CDTF">2018-05-04T06:01:22Z</dcterms:modified>
  <cp:category/>
  <cp:version/>
  <cp:contentType/>
  <cp:contentStatus/>
</cp:coreProperties>
</file>